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nhatcher/Downloads/"/>
    </mc:Choice>
  </mc:AlternateContent>
  <xr:revisionPtr revIDLastSave="0" documentId="8_{1988E59F-9FC1-8649-BC8E-D76D38D6E63A}" xr6:coauthVersionLast="47" xr6:coauthVersionMax="47" xr10:uidLastSave="{00000000-0000-0000-0000-000000000000}"/>
  <bookViews>
    <workbookView xWindow="0" yWindow="500" windowWidth="33600" windowHeight="18800" xr2:uid="{00000000-000D-0000-FFFF-FFFF00000000}"/>
  </bookViews>
  <sheets>
    <sheet name="📋 Overview" sheetId="3" r:id="rId1"/>
    <sheet name="📊 Amortization" sheetId="4" r:id="rId2"/>
  </sheets>
  <definedNames>
    <definedName name="Downpayment">'📋 Overview'!$C$6</definedName>
    <definedName name="HomePrice">'📋 Overview'!$C$5</definedName>
    <definedName name="InterestRate">'📋 Overview'!$C$8</definedName>
    <definedName name="LoanAmount">'📋 Overview'!$C$7</definedName>
    <definedName name="LoanPeriod">'📋 Overview'!$C$9</definedName>
    <definedName name="MonthlyPayment">'📋 Overview'!$C$11</definedName>
  </definedName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5" i="4" l="1"/>
  <c r="F215" i="4"/>
  <c r="E215" i="4"/>
  <c r="D215" i="4"/>
  <c r="C215" i="4"/>
  <c r="B215" i="4"/>
  <c r="G214" i="4"/>
  <c r="F214" i="4"/>
  <c r="E214" i="4"/>
  <c r="D214" i="4"/>
  <c r="C214" i="4"/>
  <c r="B214" i="4"/>
  <c r="G213" i="4"/>
  <c r="F213" i="4"/>
  <c r="E213" i="4"/>
  <c r="D213" i="4"/>
  <c r="C213" i="4"/>
  <c r="B213" i="4"/>
  <c r="G212" i="4"/>
  <c r="F212" i="4"/>
  <c r="E212" i="4"/>
  <c r="D212" i="4"/>
  <c r="C212" i="4"/>
  <c r="B212" i="4"/>
  <c r="G211" i="4"/>
  <c r="F211" i="4"/>
  <c r="E211" i="4"/>
  <c r="D211" i="4"/>
  <c r="C211" i="4"/>
  <c r="B211" i="4"/>
  <c r="G210" i="4"/>
  <c r="F210" i="4"/>
  <c r="E210" i="4"/>
  <c r="D210" i="4"/>
  <c r="C210" i="4"/>
  <c r="B210" i="4"/>
  <c r="G209" i="4"/>
  <c r="F209" i="4"/>
  <c r="E209" i="4"/>
  <c r="D209" i="4"/>
  <c r="C209" i="4"/>
  <c r="B209" i="4"/>
  <c r="G208" i="4"/>
  <c r="F208" i="4"/>
  <c r="E208" i="4"/>
  <c r="D208" i="4"/>
  <c r="C208" i="4"/>
  <c r="B208" i="4"/>
  <c r="G207" i="4"/>
  <c r="F207" i="4"/>
  <c r="E207" i="4"/>
  <c r="D207" i="4"/>
  <c r="C207" i="4"/>
  <c r="B207" i="4"/>
  <c r="G206" i="4"/>
  <c r="F206" i="4"/>
  <c r="E206" i="4"/>
  <c r="D206" i="4"/>
  <c r="C206" i="4"/>
  <c r="B206" i="4"/>
  <c r="G205" i="4"/>
  <c r="F205" i="4"/>
  <c r="E205" i="4"/>
  <c r="D205" i="4"/>
  <c r="C205" i="4"/>
  <c r="B205" i="4"/>
  <c r="G204" i="4"/>
  <c r="F204" i="4"/>
  <c r="E204" i="4"/>
  <c r="D204" i="4"/>
  <c r="C204" i="4"/>
  <c r="B204" i="4"/>
  <c r="G203" i="4"/>
  <c r="F203" i="4"/>
  <c r="E203" i="4"/>
  <c r="D203" i="4"/>
  <c r="C203" i="4"/>
  <c r="B203" i="4"/>
  <c r="G202" i="4"/>
  <c r="F202" i="4"/>
  <c r="E202" i="4"/>
  <c r="D202" i="4"/>
  <c r="C202" i="4"/>
  <c r="B202" i="4"/>
  <c r="G201" i="4"/>
  <c r="F201" i="4"/>
  <c r="E201" i="4"/>
  <c r="D201" i="4"/>
  <c r="C201" i="4"/>
  <c r="B201" i="4"/>
  <c r="G200" i="4"/>
  <c r="F200" i="4"/>
  <c r="E200" i="4"/>
  <c r="D200" i="4"/>
  <c r="C200" i="4"/>
  <c r="B200" i="4"/>
  <c r="G199" i="4"/>
  <c r="F199" i="4"/>
  <c r="E199" i="4"/>
  <c r="D199" i="4"/>
  <c r="C199" i="4"/>
  <c r="B199" i="4"/>
  <c r="G198" i="4"/>
  <c r="F198" i="4"/>
  <c r="E198" i="4"/>
  <c r="D198" i="4"/>
  <c r="C198" i="4"/>
  <c r="B198" i="4"/>
  <c r="G197" i="4"/>
  <c r="F197" i="4"/>
  <c r="E197" i="4"/>
  <c r="D197" i="4"/>
  <c r="C197" i="4"/>
  <c r="B197" i="4"/>
  <c r="G196" i="4"/>
  <c r="F196" i="4"/>
  <c r="E196" i="4"/>
  <c r="D196" i="4"/>
  <c r="C196" i="4"/>
  <c r="B196" i="4"/>
  <c r="G195" i="4"/>
  <c r="F195" i="4"/>
  <c r="E195" i="4"/>
  <c r="D195" i="4"/>
  <c r="C195" i="4"/>
  <c r="B195" i="4"/>
  <c r="G194" i="4"/>
  <c r="F194" i="4"/>
  <c r="E194" i="4"/>
  <c r="D194" i="4"/>
  <c r="C194" i="4"/>
  <c r="B194" i="4"/>
  <c r="G193" i="4"/>
  <c r="F193" i="4"/>
  <c r="E193" i="4"/>
  <c r="D193" i="4"/>
  <c r="C193" i="4"/>
  <c r="B193" i="4"/>
  <c r="G192" i="4"/>
  <c r="F192" i="4"/>
  <c r="E192" i="4"/>
  <c r="D192" i="4"/>
  <c r="C192" i="4"/>
  <c r="B192" i="4"/>
  <c r="G191" i="4"/>
  <c r="F191" i="4"/>
  <c r="E191" i="4"/>
  <c r="D191" i="4"/>
  <c r="C191" i="4"/>
  <c r="B191" i="4"/>
  <c r="G190" i="4"/>
  <c r="F190" i="4"/>
  <c r="E190" i="4"/>
  <c r="D190" i="4"/>
  <c r="C190" i="4"/>
  <c r="B190" i="4"/>
  <c r="G189" i="4"/>
  <c r="F189" i="4"/>
  <c r="E189" i="4"/>
  <c r="D189" i="4"/>
  <c r="C189" i="4"/>
  <c r="B189" i="4"/>
  <c r="G188" i="4"/>
  <c r="F188" i="4"/>
  <c r="E188" i="4"/>
  <c r="D188" i="4"/>
  <c r="C188" i="4"/>
  <c r="B188" i="4"/>
  <c r="G187" i="4"/>
  <c r="F187" i="4"/>
  <c r="E187" i="4"/>
  <c r="D187" i="4"/>
  <c r="C187" i="4"/>
  <c r="B187" i="4"/>
  <c r="G186" i="4"/>
  <c r="F186" i="4"/>
  <c r="E186" i="4"/>
  <c r="D186" i="4"/>
  <c r="C186" i="4"/>
  <c r="B186" i="4"/>
  <c r="G185" i="4"/>
  <c r="F185" i="4"/>
  <c r="E185" i="4"/>
  <c r="D185" i="4"/>
  <c r="C185" i="4"/>
  <c r="B185" i="4"/>
  <c r="G184" i="4"/>
  <c r="F184" i="4"/>
  <c r="E184" i="4"/>
  <c r="D184" i="4"/>
  <c r="C184" i="4"/>
  <c r="B184" i="4"/>
  <c r="G183" i="4"/>
  <c r="F183" i="4"/>
  <c r="E183" i="4"/>
  <c r="D183" i="4"/>
  <c r="C183" i="4"/>
  <c r="B183" i="4"/>
  <c r="G182" i="4"/>
  <c r="F182" i="4"/>
  <c r="E182" i="4"/>
  <c r="D182" i="4"/>
  <c r="C182" i="4"/>
  <c r="B182" i="4"/>
  <c r="G181" i="4"/>
  <c r="F181" i="4"/>
  <c r="E181" i="4"/>
  <c r="D181" i="4"/>
  <c r="C181" i="4"/>
  <c r="B181" i="4"/>
  <c r="G180" i="4"/>
  <c r="F180" i="4"/>
  <c r="E180" i="4"/>
  <c r="D180" i="4"/>
  <c r="C180" i="4"/>
  <c r="B180" i="4"/>
  <c r="G179" i="4"/>
  <c r="F179" i="4"/>
  <c r="E179" i="4"/>
  <c r="D179" i="4"/>
  <c r="C179" i="4"/>
  <c r="B179" i="4"/>
  <c r="G178" i="4"/>
  <c r="F178" i="4"/>
  <c r="E178" i="4"/>
  <c r="D178" i="4"/>
  <c r="C178" i="4"/>
  <c r="B178" i="4"/>
  <c r="G177" i="4"/>
  <c r="F177" i="4"/>
  <c r="E177" i="4"/>
  <c r="D177" i="4"/>
  <c r="C177" i="4"/>
  <c r="B177" i="4"/>
  <c r="G176" i="4"/>
  <c r="F176" i="4"/>
  <c r="E176" i="4"/>
  <c r="D176" i="4"/>
  <c r="C176" i="4"/>
  <c r="B176" i="4"/>
  <c r="G175" i="4"/>
  <c r="F175" i="4"/>
  <c r="E175" i="4"/>
  <c r="D175" i="4"/>
  <c r="C175" i="4"/>
  <c r="B175" i="4"/>
  <c r="G174" i="4"/>
  <c r="F174" i="4"/>
  <c r="E174" i="4"/>
  <c r="D174" i="4"/>
  <c r="C174" i="4"/>
  <c r="B174" i="4"/>
  <c r="G173" i="4"/>
  <c r="F173" i="4"/>
  <c r="E173" i="4"/>
  <c r="D173" i="4"/>
  <c r="C173" i="4"/>
  <c r="B173" i="4"/>
  <c r="G172" i="4"/>
  <c r="F172" i="4"/>
  <c r="E172" i="4"/>
  <c r="D172" i="4"/>
  <c r="C172" i="4"/>
  <c r="B172" i="4"/>
  <c r="G171" i="4"/>
  <c r="F171" i="4"/>
  <c r="E171" i="4"/>
  <c r="D171" i="4"/>
  <c r="C171" i="4"/>
  <c r="B171" i="4"/>
  <c r="G170" i="4"/>
  <c r="F170" i="4"/>
  <c r="E170" i="4"/>
  <c r="D170" i="4"/>
  <c r="C170" i="4"/>
  <c r="B170" i="4"/>
  <c r="G169" i="4"/>
  <c r="F169" i="4"/>
  <c r="E169" i="4"/>
  <c r="D169" i="4"/>
  <c r="C169" i="4"/>
  <c r="B169" i="4"/>
  <c r="G168" i="4"/>
  <c r="F168" i="4"/>
  <c r="E168" i="4"/>
  <c r="D168" i="4"/>
  <c r="C168" i="4"/>
  <c r="B168" i="4"/>
  <c r="G167" i="4"/>
  <c r="F167" i="4"/>
  <c r="E167" i="4"/>
  <c r="D167" i="4"/>
  <c r="C167" i="4"/>
  <c r="B167" i="4"/>
  <c r="G166" i="4"/>
  <c r="F166" i="4"/>
  <c r="E166" i="4"/>
  <c r="D166" i="4"/>
  <c r="C166" i="4"/>
  <c r="B166" i="4"/>
  <c r="G165" i="4"/>
  <c r="F165" i="4"/>
  <c r="E165" i="4"/>
  <c r="D165" i="4"/>
  <c r="C165" i="4"/>
  <c r="B165" i="4"/>
  <c r="G164" i="4"/>
  <c r="F164" i="4"/>
  <c r="E164" i="4"/>
  <c r="D164" i="4"/>
  <c r="C164" i="4"/>
  <c r="B164" i="4"/>
  <c r="G163" i="4"/>
  <c r="F163" i="4"/>
  <c r="E163" i="4"/>
  <c r="D163" i="4"/>
  <c r="C163" i="4"/>
  <c r="B163" i="4"/>
  <c r="G162" i="4"/>
  <c r="F162" i="4"/>
  <c r="E162" i="4"/>
  <c r="D162" i="4"/>
  <c r="C162" i="4"/>
  <c r="B162" i="4"/>
  <c r="G161" i="4"/>
  <c r="F161" i="4"/>
  <c r="E161" i="4"/>
  <c r="D161" i="4"/>
  <c r="C161" i="4"/>
  <c r="B161" i="4"/>
  <c r="G160" i="4"/>
  <c r="F160" i="4"/>
  <c r="E160" i="4"/>
  <c r="D160" i="4"/>
  <c r="C160" i="4"/>
  <c r="B160" i="4"/>
  <c r="G159" i="4"/>
  <c r="F159" i="4"/>
  <c r="E159" i="4"/>
  <c r="D159" i="4"/>
  <c r="C159" i="4"/>
  <c r="B159" i="4"/>
  <c r="G158" i="4"/>
  <c r="F158" i="4"/>
  <c r="E158" i="4"/>
  <c r="D158" i="4"/>
  <c r="C158" i="4"/>
  <c r="B158" i="4"/>
  <c r="G157" i="4"/>
  <c r="F157" i="4"/>
  <c r="E157" i="4"/>
  <c r="D157" i="4"/>
  <c r="C157" i="4"/>
  <c r="B157" i="4"/>
  <c r="G156" i="4"/>
  <c r="F156" i="4"/>
  <c r="E156" i="4"/>
  <c r="D156" i="4"/>
  <c r="C156" i="4"/>
  <c r="B156" i="4"/>
  <c r="G155" i="4"/>
  <c r="F155" i="4"/>
  <c r="E155" i="4"/>
  <c r="D155" i="4"/>
  <c r="C155" i="4"/>
  <c r="B155" i="4"/>
  <c r="G154" i="4"/>
  <c r="F154" i="4"/>
  <c r="E154" i="4"/>
  <c r="D154" i="4"/>
  <c r="C154" i="4"/>
  <c r="B154" i="4"/>
  <c r="G153" i="4"/>
  <c r="F153" i="4"/>
  <c r="E153" i="4"/>
  <c r="D153" i="4"/>
  <c r="C153" i="4"/>
  <c r="B153" i="4"/>
  <c r="G152" i="4"/>
  <c r="F152" i="4"/>
  <c r="E152" i="4"/>
  <c r="D152" i="4"/>
  <c r="C152" i="4"/>
  <c r="B152" i="4"/>
  <c r="B8" i="4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44" i="4" s="1"/>
  <c r="B45" i="4" s="1"/>
  <c r="B46" i="4" s="1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69" i="4" s="1"/>
  <c r="B70" i="4" s="1"/>
  <c r="B71" i="4" s="1"/>
  <c r="B72" i="4" s="1"/>
  <c r="B73" i="4" s="1"/>
  <c r="B74" i="4" s="1"/>
  <c r="B75" i="4" s="1"/>
  <c r="B76" i="4" s="1"/>
  <c r="B77" i="4" s="1"/>
  <c r="B78" i="4" s="1"/>
  <c r="B79" i="4" s="1"/>
  <c r="B80" i="4" s="1"/>
  <c r="B81" i="4" s="1"/>
  <c r="B82" i="4" s="1"/>
  <c r="B83" i="4" s="1"/>
  <c r="B84" i="4" s="1"/>
  <c r="B85" i="4" s="1"/>
  <c r="B86" i="4" s="1"/>
  <c r="B87" i="4" s="1"/>
  <c r="B88" i="4" s="1"/>
  <c r="B89" i="4" s="1"/>
  <c r="B90" i="4" s="1"/>
  <c r="B91" i="4" s="1"/>
  <c r="B92" i="4" s="1"/>
  <c r="B93" i="4" s="1"/>
  <c r="B94" i="4" s="1"/>
  <c r="B95" i="4" s="1"/>
  <c r="B96" i="4" s="1"/>
  <c r="B97" i="4" s="1"/>
  <c r="B98" i="4" s="1"/>
  <c r="B99" i="4" s="1"/>
  <c r="B100" i="4" s="1"/>
  <c r="B101" i="4" s="1"/>
  <c r="B102" i="4" s="1"/>
  <c r="B103" i="4" s="1"/>
  <c r="B104" i="4" s="1"/>
  <c r="B105" i="4" s="1"/>
  <c r="B106" i="4" s="1"/>
  <c r="B107" i="4" s="1"/>
  <c r="B108" i="4" s="1"/>
  <c r="B109" i="4" s="1"/>
  <c r="B110" i="4" s="1"/>
  <c r="B111" i="4" s="1"/>
  <c r="B112" i="4" s="1"/>
  <c r="B113" i="4" s="1"/>
  <c r="B114" i="4" s="1"/>
  <c r="B115" i="4" s="1"/>
  <c r="B116" i="4" s="1"/>
  <c r="B117" i="4" s="1"/>
  <c r="B118" i="4" s="1"/>
  <c r="B119" i="4" s="1"/>
  <c r="B120" i="4" s="1"/>
  <c r="B121" i="4" s="1"/>
  <c r="B122" i="4" s="1"/>
  <c r="B123" i="4" s="1"/>
  <c r="B124" i="4" s="1"/>
  <c r="B125" i="4" s="1"/>
  <c r="B126" i="4" s="1"/>
  <c r="B127" i="4" s="1"/>
  <c r="B128" i="4" s="1"/>
  <c r="B129" i="4" s="1"/>
  <c r="B130" i="4" s="1"/>
  <c r="B131" i="4" s="1"/>
  <c r="B132" i="4" s="1"/>
  <c r="B133" i="4" s="1"/>
  <c r="B134" i="4" s="1"/>
  <c r="B135" i="4" s="1"/>
  <c r="B136" i="4" s="1"/>
  <c r="B137" i="4" s="1"/>
  <c r="B138" i="4" s="1"/>
  <c r="B139" i="4" s="1"/>
  <c r="B140" i="4" s="1"/>
  <c r="B141" i="4" s="1"/>
  <c r="B142" i="4" s="1"/>
  <c r="B143" i="4" s="1"/>
  <c r="B144" i="4" s="1"/>
  <c r="B145" i="4" s="1"/>
  <c r="B146" i="4" s="1"/>
  <c r="B147" i="4" s="1"/>
  <c r="B148" i="4" s="1"/>
  <c r="B149" i="4" s="1"/>
  <c r="B150" i="4" s="1"/>
  <c r="B151" i="4" s="1"/>
  <c r="E8" i="3"/>
  <c r="C7" i="3"/>
  <c r="C11" i="3" s="1"/>
  <c r="D54" i="4" s="1"/>
  <c r="E6" i="3"/>
  <c r="D49" i="4" l="1"/>
  <c r="D29" i="4"/>
  <c r="D40" i="4"/>
  <c r="D116" i="4"/>
  <c r="D150" i="4"/>
  <c r="D146" i="4"/>
  <c r="D142" i="4"/>
  <c r="D138" i="4"/>
  <c r="D134" i="4"/>
  <c r="D130" i="4"/>
  <c r="D126" i="4"/>
  <c r="D122" i="4"/>
  <c r="D118" i="4"/>
  <c r="D114" i="4"/>
  <c r="D110" i="4"/>
  <c r="D106" i="4"/>
  <c r="D102" i="4"/>
  <c r="D98" i="4"/>
  <c r="D94" i="4"/>
  <c r="D90" i="4"/>
  <c r="D86" i="4"/>
  <c r="D70" i="4"/>
  <c r="D67" i="4"/>
  <c r="D64" i="4"/>
  <c r="D61" i="4"/>
  <c r="D18" i="4"/>
  <c r="D151" i="4"/>
  <c r="D144" i="4"/>
  <c r="D137" i="4"/>
  <c r="D135" i="4"/>
  <c r="D128" i="4"/>
  <c r="D121" i="4"/>
  <c r="D119" i="4"/>
  <c r="D112" i="4"/>
  <c r="D105" i="4"/>
  <c r="D103" i="4"/>
  <c r="D96" i="4"/>
  <c r="D89" i="4"/>
  <c r="D87" i="4"/>
  <c r="D82" i="4"/>
  <c r="D79" i="4"/>
  <c r="D76" i="4"/>
  <c r="D73" i="4"/>
  <c r="D50" i="4"/>
  <c r="D47" i="4"/>
  <c r="D44" i="4"/>
  <c r="D41" i="4"/>
  <c r="D38" i="4"/>
  <c r="D34" i="4"/>
  <c r="D30" i="4"/>
  <c r="D26" i="4"/>
  <c r="D22" i="4"/>
  <c r="D14" i="4"/>
  <c r="D62" i="4"/>
  <c r="D59" i="4"/>
  <c r="D56" i="4"/>
  <c r="D53" i="4"/>
  <c r="D132" i="4"/>
  <c r="D127" i="4"/>
  <c r="D115" i="4"/>
  <c r="D108" i="4"/>
  <c r="D99" i="4"/>
  <c r="D91" i="4"/>
  <c r="D88" i="4"/>
  <c r="D85" i="4"/>
  <c r="D80" i="4"/>
  <c r="D63" i="4"/>
  <c r="D46" i="4"/>
  <c r="D28" i="4"/>
  <c r="D12" i="4"/>
  <c r="D9" i="4"/>
  <c r="C13" i="3"/>
  <c r="C14" i="3" s="1"/>
  <c r="D141" i="4"/>
  <c r="D136" i="4"/>
  <c r="D131" i="4"/>
  <c r="D75" i="4"/>
  <c r="D65" i="4"/>
  <c r="D58" i="4"/>
  <c r="D48" i="4"/>
  <c r="D32" i="4"/>
  <c r="D19" i="4"/>
  <c r="D15" i="4"/>
  <c r="D23" i="4"/>
  <c r="D104" i="4"/>
  <c r="D93" i="4"/>
  <c r="D72" i="4"/>
  <c r="D55" i="4"/>
  <c r="D45" i="4"/>
  <c r="D13" i="4"/>
  <c r="D145" i="4"/>
  <c r="D140" i="4"/>
  <c r="D111" i="4"/>
  <c r="D77" i="4"/>
  <c r="D60" i="4"/>
  <c r="D43" i="4"/>
  <c r="D36" i="4"/>
  <c r="D17" i="4"/>
  <c r="D10" i="4"/>
  <c r="D107" i="4"/>
  <c r="D101" i="4"/>
  <c r="D74" i="4"/>
  <c r="D27" i="4"/>
  <c r="D21" i="4"/>
  <c r="D57" i="4"/>
  <c r="D149" i="4"/>
  <c r="D139" i="4"/>
  <c r="D125" i="4"/>
  <c r="D117" i="4"/>
  <c r="D95" i="4"/>
  <c r="D92" i="4"/>
  <c r="D84" i="4"/>
  <c r="D147" i="4"/>
  <c r="D133" i="4"/>
  <c r="D120" i="4"/>
  <c r="D113" i="4"/>
  <c r="D83" i="4"/>
  <c r="D81" i="4"/>
  <c r="D66" i="4"/>
  <c r="D39" i="4"/>
  <c r="D33" i="4"/>
  <c r="D20" i="4"/>
  <c r="D24" i="4"/>
  <c r="D71" i="4"/>
  <c r="D42" i="4"/>
  <c r="D109" i="4"/>
  <c r="D11" i="4"/>
  <c r="D51" i="4"/>
  <c r="D124" i="4"/>
  <c r="D143" i="4"/>
  <c r="D25" i="4"/>
  <c r="D37" i="4"/>
  <c r="D31" i="4"/>
  <c r="D97" i="4"/>
  <c r="D123" i="4"/>
  <c r="D16" i="4"/>
  <c r="D52" i="4"/>
  <c r="D68" i="4"/>
  <c r="D78" i="4"/>
  <c r="D100" i="4"/>
  <c r="D35" i="4"/>
  <c r="D8" i="4"/>
  <c r="D69" i="4"/>
  <c r="D129" i="4"/>
  <c r="D148" i="4"/>
  <c r="C8" i="4"/>
  <c r="E8" i="4" l="1"/>
  <c r="F8" i="4" s="1"/>
  <c r="G8" i="4" s="1"/>
  <c r="C9" i="4" s="1"/>
  <c r="E9" i="4" l="1"/>
  <c r="F9" i="4" s="1"/>
  <c r="G9" i="4" s="1"/>
  <c r="C10" i="4" s="1"/>
  <c r="E10" i="4" l="1"/>
  <c r="F10" i="4" s="1"/>
  <c r="G10" i="4"/>
  <c r="C11" i="4" s="1"/>
  <c r="E11" i="4" l="1"/>
  <c r="F11" i="4" s="1"/>
  <c r="G11" i="4" s="1"/>
  <c r="C12" i="4" s="1"/>
  <c r="E12" i="4" l="1"/>
  <c r="F12" i="4" s="1"/>
  <c r="G12" i="4"/>
  <c r="C13" i="4" s="1"/>
  <c r="E13" i="4" l="1"/>
  <c r="F13" i="4" s="1"/>
  <c r="G13" i="4" s="1"/>
  <c r="C14" i="4" s="1"/>
  <c r="E14" i="4" l="1"/>
  <c r="F14" i="4" s="1"/>
  <c r="G14" i="4"/>
  <c r="C15" i="4" s="1"/>
  <c r="E15" i="4" l="1"/>
  <c r="F15" i="4" s="1"/>
  <c r="G15" i="4" s="1"/>
  <c r="C16" i="4" s="1"/>
  <c r="E16" i="4" l="1"/>
  <c r="F16" i="4" s="1"/>
  <c r="G16" i="4" s="1"/>
  <c r="C17" i="4" s="1"/>
  <c r="E17" i="4" l="1"/>
  <c r="F17" i="4" s="1"/>
  <c r="G17" i="4"/>
  <c r="C18" i="4" s="1"/>
  <c r="E18" i="4" l="1"/>
  <c r="F18" i="4" s="1"/>
  <c r="G18" i="4"/>
  <c r="C19" i="4" s="1"/>
  <c r="E19" i="4" l="1"/>
  <c r="F19" i="4" s="1"/>
  <c r="G19" i="4" s="1"/>
  <c r="C20" i="4" s="1"/>
  <c r="E20" i="4" l="1"/>
  <c r="F20" i="4" s="1"/>
  <c r="G20" i="4" s="1"/>
  <c r="C21" i="4" s="1"/>
  <c r="E21" i="4" l="1"/>
  <c r="F21" i="4" s="1"/>
  <c r="G21" i="4" s="1"/>
  <c r="C22" i="4" s="1"/>
  <c r="E22" i="4" l="1"/>
  <c r="F22" i="4" s="1"/>
  <c r="G22" i="4"/>
  <c r="C23" i="4" s="1"/>
  <c r="E23" i="4" l="1"/>
  <c r="F23" i="4" s="1"/>
  <c r="G23" i="4" s="1"/>
  <c r="C24" i="4" s="1"/>
  <c r="E24" i="4" l="1"/>
  <c r="F24" i="4" s="1"/>
  <c r="G24" i="4" s="1"/>
  <c r="C25" i="4" s="1"/>
  <c r="E25" i="4" l="1"/>
  <c r="F25" i="4" s="1"/>
  <c r="G25" i="4" s="1"/>
  <c r="C26" i="4" s="1"/>
  <c r="E26" i="4" l="1"/>
  <c r="F26" i="4" s="1"/>
  <c r="G26" i="4"/>
  <c r="C27" i="4" s="1"/>
  <c r="E27" i="4" l="1"/>
  <c r="F27" i="4" s="1"/>
  <c r="G27" i="4" s="1"/>
  <c r="C28" i="4" s="1"/>
  <c r="E28" i="4" l="1"/>
  <c r="F28" i="4" s="1"/>
  <c r="G28" i="4" s="1"/>
  <c r="C29" i="4" s="1"/>
  <c r="E29" i="4" l="1"/>
  <c r="F29" i="4" s="1"/>
  <c r="G29" i="4" s="1"/>
  <c r="C30" i="4" s="1"/>
  <c r="E30" i="4" l="1"/>
  <c r="F30" i="4" s="1"/>
  <c r="G30" i="4"/>
  <c r="C31" i="4" s="1"/>
  <c r="E31" i="4" l="1"/>
  <c r="F31" i="4" s="1"/>
  <c r="G31" i="4" s="1"/>
  <c r="C32" i="4" s="1"/>
  <c r="E32" i="4" l="1"/>
  <c r="F32" i="4" s="1"/>
  <c r="G32" i="4" s="1"/>
  <c r="C33" i="4" s="1"/>
  <c r="E33" i="4" l="1"/>
  <c r="F33" i="4" s="1"/>
  <c r="G33" i="4" s="1"/>
  <c r="C34" i="4" s="1"/>
  <c r="E34" i="4" l="1"/>
  <c r="F34" i="4" s="1"/>
  <c r="G34" i="4"/>
  <c r="C35" i="4" s="1"/>
  <c r="E35" i="4" l="1"/>
  <c r="F35" i="4" s="1"/>
  <c r="G35" i="4" s="1"/>
  <c r="C36" i="4" s="1"/>
  <c r="E36" i="4" l="1"/>
  <c r="F36" i="4" s="1"/>
  <c r="G36" i="4" s="1"/>
  <c r="C37" i="4" s="1"/>
  <c r="E37" i="4" l="1"/>
  <c r="F37" i="4" s="1"/>
  <c r="G37" i="4"/>
  <c r="C38" i="4" s="1"/>
  <c r="E38" i="4" l="1"/>
  <c r="F38" i="4" s="1"/>
  <c r="G38" i="4"/>
  <c r="C39" i="4" s="1"/>
  <c r="E39" i="4" l="1"/>
  <c r="F39" i="4" s="1"/>
  <c r="G39" i="4" s="1"/>
  <c r="C40" i="4" s="1"/>
  <c r="E40" i="4" l="1"/>
  <c r="F40" i="4" s="1"/>
  <c r="G40" i="4" s="1"/>
  <c r="C41" i="4" s="1"/>
  <c r="E41" i="4" l="1"/>
  <c r="F41" i="4" s="1"/>
  <c r="G41" i="4"/>
  <c r="C42" i="4" s="1"/>
  <c r="E42" i="4" l="1"/>
  <c r="F42" i="4" s="1"/>
  <c r="G42" i="4"/>
  <c r="C43" i="4" s="1"/>
  <c r="E43" i="4" l="1"/>
  <c r="F43" i="4" s="1"/>
  <c r="G43" i="4" s="1"/>
  <c r="C44" i="4" s="1"/>
  <c r="E44" i="4" l="1"/>
  <c r="F44" i="4" s="1"/>
  <c r="G44" i="4"/>
  <c r="C45" i="4" s="1"/>
  <c r="E45" i="4" l="1"/>
  <c r="F45" i="4" s="1"/>
  <c r="G45" i="4" s="1"/>
  <c r="C46" i="4" s="1"/>
  <c r="E46" i="4" l="1"/>
  <c r="F46" i="4" s="1"/>
  <c r="G46" i="4"/>
  <c r="C47" i="4" s="1"/>
  <c r="E47" i="4" l="1"/>
  <c r="F47" i="4" s="1"/>
  <c r="G47" i="4" s="1"/>
  <c r="C48" i="4" s="1"/>
  <c r="E48" i="4" l="1"/>
  <c r="F48" i="4" s="1"/>
  <c r="G48" i="4" s="1"/>
  <c r="C49" i="4" s="1"/>
  <c r="E49" i="4" l="1"/>
  <c r="F49" i="4" s="1"/>
  <c r="G49" i="4"/>
  <c r="C50" i="4" s="1"/>
  <c r="E50" i="4" l="1"/>
  <c r="F50" i="4" s="1"/>
  <c r="G50" i="4"/>
  <c r="C51" i="4" s="1"/>
  <c r="E51" i="4" l="1"/>
  <c r="F51" i="4" s="1"/>
  <c r="G51" i="4" s="1"/>
  <c r="C52" i="4" s="1"/>
  <c r="E52" i="4" l="1"/>
  <c r="F52" i="4" s="1"/>
  <c r="G52" i="4" s="1"/>
  <c r="C53" i="4" s="1"/>
  <c r="E53" i="4" l="1"/>
  <c r="F53" i="4" s="1"/>
  <c r="G53" i="4"/>
  <c r="C54" i="4" s="1"/>
  <c r="E54" i="4" l="1"/>
  <c r="F54" i="4" s="1"/>
  <c r="G54" i="4"/>
  <c r="C55" i="4" s="1"/>
  <c r="E55" i="4" l="1"/>
  <c r="F55" i="4" s="1"/>
  <c r="G55" i="4" s="1"/>
  <c r="C56" i="4" s="1"/>
  <c r="E56" i="4" l="1"/>
  <c r="F56" i="4" s="1"/>
  <c r="G56" i="4"/>
  <c r="C57" i="4" s="1"/>
  <c r="E57" i="4" l="1"/>
  <c r="F57" i="4" s="1"/>
  <c r="G57" i="4" s="1"/>
  <c r="C58" i="4" s="1"/>
  <c r="E58" i="4" l="1"/>
  <c r="F58" i="4" s="1"/>
  <c r="G58" i="4"/>
  <c r="C59" i="4" s="1"/>
  <c r="E59" i="4" l="1"/>
  <c r="F59" i="4" s="1"/>
  <c r="G59" i="4" s="1"/>
  <c r="C60" i="4" s="1"/>
  <c r="E60" i="4" l="1"/>
  <c r="F60" i="4" s="1"/>
  <c r="G60" i="4" s="1"/>
  <c r="C61" i="4" s="1"/>
  <c r="E61" i="4" l="1"/>
  <c r="F61" i="4" s="1"/>
  <c r="G61" i="4" s="1"/>
  <c r="C62" i="4" s="1"/>
  <c r="E62" i="4" l="1"/>
  <c r="F62" i="4" s="1"/>
  <c r="G62" i="4"/>
  <c r="C63" i="4" s="1"/>
  <c r="E63" i="4" l="1"/>
  <c r="F63" i="4" s="1"/>
  <c r="G63" i="4" s="1"/>
  <c r="C64" i="4" s="1"/>
  <c r="E64" i="4" l="1"/>
  <c r="F64" i="4" s="1"/>
  <c r="G64" i="4" s="1"/>
  <c r="C65" i="4" s="1"/>
  <c r="E65" i="4" l="1"/>
  <c r="F65" i="4" s="1"/>
  <c r="G65" i="4" s="1"/>
  <c r="C66" i="4" s="1"/>
  <c r="E66" i="4" l="1"/>
  <c r="F66" i="4" s="1"/>
  <c r="G66" i="4"/>
  <c r="C67" i="4" s="1"/>
  <c r="E67" i="4" l="1"/>
  <c r="F67" i="4" s="1"/>
  <c r="G67" i="4" s="1"/>
  <c r="C68" i="4" s="1"/>
  <c r="E68" i="4" l="1"/>
  <c r="F68" i="4" s="1"/>
  <c r="G68" i="4" s="1"/>
  <c r="C69" i="4" s="1"/>
  <c r="E69" i="4" l="1"/>
  <c r="F69" i="4" s="1"/>
  <c r="G69" i="4"/>
  <c r="C70" i="4" s="1"/>
  <c r="E70" i="4" l="1"/>
  <c r="F70" i="4" s="1"/>
  <c r="G70" i="4"/>
  <c r="C71" i="4" s="1"/>
  <c r="E71" i="4" l="1"/>
  <c r="F71" i="4" s="1"/>
  <c r="G71" i="4" s="1"/>
  <c r="C72" i="4" s="1"/>
  <c r="E72" i="4" l="1"/>
  <c r="F72" i="4" s="1"/>
  <c r="G72" i="4" s="1"/>
  <c r="C73" i="4" s="1"/>
  <c r="E73" i="4" l="1"/>
  <c r="F73" i="4" s="1"/>
  <c r="G73" i="4"/>
  <c r="C74" i="4" s="1"/>
  <c r="E74" i="4" l="1"/>
  <c r="F74" i="4" s="1"/>
  <c r="G74" i="4"/>
  <c r="C75" i="4" s="1"/>
  <c r="E75" i="4" l="1"/>
  <c r="F75" i="4" s="1"/>
  <c r="G75" i="4" s="1"/>
  <c r="C76" i="4" s="1"/>
  <c r="E76" i="4" l="1"/>
  <c r="F76" i="4" s="1"/>
  <c r="G76" i="4"/>
  <c r="C77" i="4" s="1"/>
  <c r="E77" i="4" l="1"/>
  <c r="F77" i="4" s="1"/>
  <c r="G77" i="4" s="1"/>
  <c r="C78" i="4" s="1"/>
  <c r="E78" i="4" l="1"/>
  <c r="F78" i="4" s="1"/>
  <c r="G78" i="4"/>
  <c r="C79" i="4" s="1"/>
  <c r="E79" i="4" l="1"/>
  <c r="F79" i="4" s="1"/>
  <c r="G79" i="4" s="1"/>
  <c r="C80" i="4" s="1"/>
  <c r="E80" i="4" l="1"/>
  <c r="F80" i="4" s="1"/>
  <c r="G80" i="4" s="1"/>
  <c r="C81" i="4" s="1"/>
  <c r="E81" i="4" l="1"/>
  <c r="F81" i="4" s="1"/>
  <c r="G81" i="4" s="1"/>
  <c r="C82" i="4" s="1"/>
  <c r="E82" i="4" l="1"/>
  <c r="F82" i="4" s="1"/>
  <c r="G82" i="4"/>
  <c r="C83" i="4" s="1"/>
  <c r="E83" i="4" l="1"/>
  <c r="F83" i="4" s="1"/>
  <c r="G83" i="4" s="1"/>
  <c r="C84" i="4" s="1"/>
  <c r="E84" i="4" l="1"/>
  <c r="F84" i="4" s="1"/>
  <c r="G84" i="4" s="1"/>
  <c r="C85" i="4" s="1"/>
  <c r="E85" i="4" l="1"/>
  <c r="F85" i="4" s="1"/>
  <c r="G85" i="4" s="1"/>
  <c r="C86" i="4" s="1"/>
  <c r="E86" i="4" l="1"/>
  <c r="F86" i="4" s="1"/>
  <c r="G86" i="4"/>
  <c r="C87" i="4" s="1"/>
  <c r="E87" i="4" l="1"/>
  <c r="F87" i="4" s="1"/>
  <c r="G87" i="4" s="1"/>
  <c r="C88" i="4" s="1"/>
  <c r="E88" i="4" l="1"/>
  <c r="F88" i="4" s="1"/>
  <c r="G88" i="4" s="1"/>
  <c r="C89" i="4" s="1"/>
  <c r="E89" i="4" l="1"/>
  <c r="F89" i="4" s="1"/>
  <c r="G89" i="4"/>
  <c r="C90" i="4" s="1"/>
  <c r="E90" i="4" l="1"/>
  <c r="F90" i="4" s="1"/>
  <c r="G90" i="4"/>
  <c r="C91" i="4" s="1"/>
  <c r="E91" i="4" l="1"/>
  <c r="F91" i="4" s="1"/>
  <c r="G91" i="4" s="1"/>
  <c r="C92" i="4" s="1"/>
  <c r="E92" i="4" l="1"/>
  <c r="F92" i="4" s="1"/>
  <c r="G92" i="4" s="1"/>
  <c r="C93" i="4" s="1"/>
  <c r="E93" i="4" l="1"/>
  <c r="F93" i="4" s="1"/>
  <c r="G93" i="4" s="1"/>
  <c r="C94" i="4" s="1"/>
  <c r="E94" i="4" l="1"/>
  <c r="F94" i="4" s="1"/>
  <c r="G94" i="4"/>
  <c r="C95" i="4" s="1"/>
  <c r="E95" i="4" l="1"/>
  <c r="F95" i="4" s="1"/>
  <c r="G95" i="4" s="1"/>
  <c r="C96" i="4" s="1"/>
  <c r="E96" i="4" l="1"/>
  <c r="F96" i="4" s="1"/>
  <c r="G96" i="4"/>
  <c r="C97" i="4" s="1"/>
  <c r="E97" i="4" l="1"/>
  <c r="F97" i="4" s="1"/>
  <c r="G97" i="4" s="1"/>
  <c r="C98" i="4" s="1"/>
  <c r="E98" i="4" l="1"/>
  <c r="F98" i="4" s="1"/>
  <c r="G98" i="4"/>
  <c r="C99" i="4" s="1"/>
  <c r="E99" i="4" l="1"/>
  <c r="F99" i="4" s="1"/>
  <c r="G99" i="4" s="1"/>
  <c r="C100" i="4" s="1"/>
  <c r="E100" i="4" l="1"/>
  <c r="F100" i="4" s="1"/>
  <c r="G100" i="4" s="1"/>
  <c r="C101" i="4" s="1"/>
  <c r="E101" i="4" l="1"/>
  <c r="F101" i="4" s="1"/>
  <c r="G101" i="4" s="1"/>
  <c r="C102" i="4" s="1"/>
  <c r="E102" i="4" l="1"/>
  <c r="F102" i="4" s="1"/>
  <c r="G102" i="4"/>
  <c r="C103" i="4" s="1"/>
  <c r="E103" i="4" l="1"/>
  <c r="F103" i="4" s="1"/>
  <c r="G103" i="4" s="1"/>
  <c r="C104" i="4" s="1"/>
  <c r="E104" i="4" l="1"/>
  <c r="F104" i="4" s="1"/>
  <c r="G104" i="4" s="1"/>
  <c r="C105" i="4" s="1"/>
  <c r="E105" i="4" l="1"/>
  <c r="F105" i="4" s="1"/>
  <c r="G105" i="4"/>
  <c r="C106" i="4" s="1"/>
  <c r="E106" i="4" l="1"/>
  <c r="F106" i="4" s="1"/>
  <c r="G106" i="4"/>
  <c r="C107" i="4" s="1"/>
  <c r="E107" i="4" l="1"/>
  <c r="F107" i="4" s="1"/>
  <c r="G107" i="4" s="1"/>
  <c r="C108" i="4" s="1"/>
  <c r="E108" i="4" l="1"/>
  <c r="F108" i="4" s="1"/>
  <c r="G108" i="4" s="1"/>
  <c r="C109" i="4" s="1"/>
  <c r="E109" i="4" l="1"/>
  <c r="F109" i="4" s="1"/>
  <c r="G109" i="4"/>
  <c r="C110" i="4" s="1"/>
  <c r="E110" i="4" l="1"/>
  <c r="F110" i="4" s="1"/>
  <c r="G110" i="4"/>
  <c r="C111" i="4" s="1"/>
  <c r="E111" i="4" l="1"/>
  <c r="F111" i="4" s="1"/>
  <c r="G111" i="4" s="1"/>
  <c r="C112" i="4" s="1"/>
  <c r="E112" i="4" l="1"/>
  <c r="F112" i="4" s="1"/>
  <c r="G112" i="4"/>
  <c r="C113" i="4" s="1"/>
  <c r="E113" i="4" l="1"/>
  <c r="F113" i="4" s="1"/>
  <c r="G113" i="4" s="1"/>
  <c r="C114" i="4" s="1"/>
  <c r="E114" i="4" l="1"/>
  <c r="F114" i="4" s="1"/>
  <c r="G114" i="4"/>
  <c r="C115" i="4" s="1"/>
  <c r="E115" i="4" l="1"/>
  <c r="F115" i="4" s="1"/>
  <c r="G115" i="4" s="1"/>
  <c r="C116" i="4" s="1"/>
  <c r="E116" i="4" l="1"/>
  <c r="F116" i="4" s="1"/>
  <c r="G116" i="4"/>
  <c r="C117" i="4" s="1"/>
  <c r="E117" i="4" l="1"/>
  <c r="F117" i="4" s="1"/>
  <c r="G117" i="4" s="1"/>
  <c r="C118" i="4" s="1"/>
  <c r="E118" i="4" l="1"/>
  <c r="F118" i="4" s="1"/>
  <c r="G118" i="4"/>
  <c r="C119" i="4" s="1"/>
  <c r="E119" i="4" l="1"/>
  <c r="F119" i="4" s="1"/>
  <c r="G119" i="4" s="1"/>
  <c r="C120" i="4" s="1"/>
  <c r="E120" i="4" l="1"/>
  <c r="F120" i="4" s="1"/>
  <c r="G120" i="4" s="1"/>
  <c r="C121" i="4" s="1"/>
  <c r="E121" i="4" l="1"/>
  <c r="F121" i="4" s="1"/>
  <c r="G121" i="4"/>
  <c r="C122" i="4" s="1"/>
  <c r="E122" i="4" l="1"/>
  <c r="F122" i="4" s="1"/>
  <c r="G122" i="4"/>
  <c r="C123" i="4" s="1"/>
  <c r="E123" i="4" l="1"/>
  <c r="F123" i="4" s="1"/>
  <c r="G123" i="4" s="1"/>
  <c r="C124" i="4" s="1"/>
  <c r="E124" i="4" l="1"/>
  <c r="F124" i="4" s="1"/>
  <c r="G124" i="4" s="1"/>
  <c r="C125" i="4" s="1"/>
  <c r="E125" i="4" l="1"/>
  <c r="F125" i="4" s="1"/>
  <c r="G125" i="4" s="1"/>
  <c r="C126" i="4" s="1"/>
  <c r="E126" i="4" l="1"/>
  <c r="F126" i="4" s="1"/>
  <c r="G126" i="4"/>
  <c r="C127" i="4" s="1"/>
  <c r="E127" i="4" l="1"/>
  <c r="F127" i="4" s="1"/>
  <c r="G127" i="4" s="1"/>
  <c r="C128" i="4" s="1"/>
  <c r="E128" i="4" l="1"/>
  <c r="F128" i="4" s="1"/>
  <c r="G128" i="4" s="1"/>
  <c r="C129" i="4" s="1"/>
  <c r="E129" i="4" l="1"/>
  <c r="F129" i="4" s="1"/>
  <c r="G129" i="4" s="1"/>
  <c r="C130" i="4" s="1"/>
  <c r="E130" i="4" l="1"/>
  <c r="F130" i="4" s="1"/>
  <c r="G130" i="4" s="1"/>
  <c r="C131" i="4" s="1"/>
  <c r="E131" i="4" l="1"/>
  <c r="F131" i="4" s="1"/>
  <c r="G131" i="4" s="1"/>
  <c r="C132" i="4" s="1"/>
  <c r="E132" i="4" l="1"/>
  <c r="F132" i="4" s="1"/>
  <c r="G132" i="4" s="1"/>
  <c r="C133" i="4" s="1"/>
  <c r="E133" i="4" l="1"/>
  <c r="F133" i="4" s="1"/>
  <c r="G133" i="4" s="1"/>
  <c r="C134" i="4" s="1"/>
  <c r="E134" i="4" l="1"/>
  <c r="F134" i="4" s="1"/>
  <c r="G134" i="4"/>
  <c r="C135" i="4" s="1"/>
  <c r="E135" i="4" l="1"/>
  <c r="F135" i="4" s="1"/>
  <c r="G135" i="4" s="1"/>
  <c r="C136" i="4" s="1"/>
  <c r="E136" i="4" l="1"/>
  <c r="F136" i="4" s="1"/>
  <c r="G136" i="4" s="1"/>
  <c r="C137" i="4" s="1"/>
  <c r="E137" i="4" l="1"/>
  <c r="F137" i="4" s="1"/>
  <c r="G137" i="4"/>
  <c r="C138" i="4" s="1"/>
  <c r="E138" i="4" l="1"/>
  <c r="F138" i="4" s="1"/>
  <c r="G138" i="4"/>
  <c r="C139" i="4" s="1"/>
  <c r="E139" i="4" l="1"/>
  <c r="F139" i="4" s="1"/>
  <c r="G139" i="4" s="1"/>
  <c r="C140" i="4" s="1"/>
  <c r="E140" i="4" l="1"/>
  <c r="F140" i="4" s="1"/>
  <c r="G140" i="4" s="1"/>
  <c r="C141" i="4" s="1"/>
  <c r="E141" i="4" l="1"/>
  <c r="F141" i="4" s="1"/>
  <c r="G141" i="4" s="1"/>
  <c r="C142" i="4" s="1"/>
  <c r="E142" i="4" l="1"/>
  <c r="F142" i="4" s="1"/>
  <c r="G142" i="4"/>
  <c r="C143" i="4" s="1"/>
  <c r="E143" i="4" l="1"/>
  <c r="F143" i="4" s="1"/>
  <c r="G143" i="4" s="1"/>
  <c r="C144" i="4" s="1"/>
  <c r="E144" i="4" l="1"/>
  <c r="F144" i="4" s="1"/>
  <c r="G144" i="4"/>
  <c r="C145" i="4" s="1"/>
  <c r="E145" i="4" l="1"/>
  <c r="F145" i="4" s="1"/>
  <c r="G145" i="4" s="1"/>
  <c r="C146" i="4" s="1"/>
  <c r="E146" i="4" l="1"/>
  <c r="F146" i="4" s="1"/>
  <c r="G146" i="4"/>
  <c r="C147" i="4" s="1"/>
  <c r="E147" i="4" l="1"/>
  <c r="F147" i="4" s="1"/>
  <c r="G147" i="4" s="1"/>
  <c r="C148" i="4" s="1"/>
  <c r="E148" i="4" l="1"/>
  <c r="F148" i="4" s="1"/>
  <c r="G148" i="4" s="1"/>
  <c r="C149" i="4" s="1"/>
  <c r="E149" i="4" l="1"/>
  <c r="F149" i="4" s="1"/>
  <c r="G149" i="4" s="1"/>
  <c r="C150" i="4" s="1"/>
  <c r="E150" i="4" l="1"/>
  <c r="F150" i="4" s="1"/>
  <c r="G150" i="4"/>
  <c r="C151" i="4" s="1"/>
  <c r="E151" i="4" l="1"/>
  <c r="F151" i="4" s="1"/>
  <c r="G151" i="4" s="1"/>
</calcChain>
</file>

<file path=xl/sharedStrings.xml><?xml version="1.0" encoding="utf-8"?>
<sst xmlns="http://schemas.openxmlformats.org/spreadsheetml/2006/main" count="360" uniqueCount="20">
  <si>
    <t>Home price</t>
  </si>
  <si>
    <t>Loan amount</t>
  </si>
  <si>
    <t/>
  </si>
  <si>
    <t>Loan period</t>
  </si>
  <si>
    <t>Total monthly payment</t>
  </si>
  <si>
    <t>Total interest paid</t>
  </si>
  <si>
    <t>Period</t>
  </si>
  <si>
    <t>Payment</t>
  </si>
  <si>
    <t>Interest</t>
  </si>
  <si>
    <t>Principal</t>
  </si>
  <si>
    <t>Total amount paid</t>
  </si>
  <si>
    <t>Downpayment (optional)</t>
  </si>
  <si>
    <t>Estimate your monthly mortgage payments and explore how different loan conditions affect your repayment</t>
  </si>
  <si>
    <t>Starting date</t>
  </si>
  <si>
    <t>📊 Amortization schedule</t>
  </si>
  <si>
    <t>Track how each payment is split between interest and principal, and see how your loan balance decreases over time.</t>
  </si>
  <si>
    <t>Opening balance</t>
  </si>
  <si>
    <t>Closing balance</t>
  </si>
  <si>
    <t>📋 Mortgage calculator</t>
  </si>
  <si>
    <t>Interest rate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</si>
</sst>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7" formatCode="0.0%"/>
    <numFmt numFmtId="168" formatCode="#,##0.00%"/>
    <numFmt numFmtId="170" formatCode="#\ ##0&quot; years&quot;"/>
    <numFmt numFmtId="171" formatCode="\€#,##0.00"/>
    <numFmt numFmtId="174" formatCode="#\ ##0&quot; €&quot;"/>
    <numFmt numFmtId="176" formatCode="#\ ##0.00&quot; €&quot;"/>
    <numFmt numFmtId="179" formatCode="dd/mm/yyyy"/>
    <numFmt numFmtId="181" formatCode="mmmm\ yyyy"/>
    <numFmt numFmtId="184" formatCode="dd&quot;/&quot;mm&quot;/&quot;yyyy"/>
  </numFmts>
  <fonts count="10" x14ac:knownFonts="1">
    <font>
      <sz val="13"/>
      <color rgb="FF000000"/>
      <name val="Aptos Narrow"/>
      <family val="2"/>
      <scheme val="minor"/>
    </font>
    <font>
      <sz val="12"/>
      <color rgb="FF000000"/>
      <name val="Aptos Narrow"/>
      <family val="2"/>
      <scheme val="minor"/>
    </font>
    <font>
      <b/>
      <sz val="13"/>
      <color rgb="FF000000"/>
      <name val="Aptos Narrow"/>
      <family val="2"/>
      <scheme val="minor"/>
    </font>
    <font>
      <b/>
      <sz val="16"/>
      <color rgb="FF000000"/>
      <name val="Aptos Narrow"/>
      <family val="2"/>
      <scheme val="minor"/>
    </font>
    <font>
      <sz val="13"/>
      <color rgb="FF757575"/>
      <name val="Aptos Narrow"/>
      <family val="2"/>
      <scheme val="minor"/>
    </font>
    <font>
      <b/>
      <sz val="17"/>
      <color rgb="FF000000"/>
      <name val="Aptos Narrow"/>
      <family val="2"/>
      <scheme val="minor"/>
    </font>
    <font>
      <b/>
      <sz val="18"/>
      <color rgb="FF000000"/>
      <name val="Aptos Narrow"/>
      <family val="2"/>
      <scheme val="minor"/>
    </font>
    <font>
      <i/>
      <sz val="13"/>
      <color rgb="FF9E9E9E"/>
      <name val="Aptos Narrow"/>
      <family val="2"/>
      <scheme val="minor"/>
    </font>
    <font>
      <sz val="19"/>
      <color rgb="FF000000"/>
      <name val="Aptos Narrow"/>
      <family val="2"/>
      <scheme val="minor"/>
    </font>
    <font>
      <i/>
      <sz val="12"/>
      <color rgb="FF9E9E9E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F5F5"/>
      </patternFill>
    </fill>
    <fill>
      <patternFill patternType="solid">
        <fgColor rgb="FFFBE0C9"/>
      </patternFill>
    </fill>
  </fills>
  <borders count="15">
    <border>
      <left/>
      <right/>
      <top/>
      <bottom/>
      <diagonal/>
    </border>
    <border>
      <left/>
      <right/>
      <top/>
      <bottom style="thin">
        <color rgb="FF272525"/>
      </bottom>
      <diagonal/>
    </border>
    <border>
      <left style="thin">
        <color rgb="FFF9D764"/>
      </left>
      <right/>
      <top/>
      <bottom/>
      <diagonal/>
    </border>
    <border>
      <left/>
      <right/>
      <top style="thin">
        <color rgb="FFF9D764"/>
      </top>
      <bottom/>
      <diagonal/>
    </border>
    <border>
      <left/>
      <right/>
      <top/>
      <bottom style="thin">
        <color rgb="FFF9D764"/>
      </bottom>
      <diagonal/>
    </border>
    <border>
      <left/>
      <right/>
      <top style="thin">
        <color rgb="FF272525"/>
      </top>
      <bottom style="thin">
        <color rgb="FF272525"/>
      </bottom>
      <diagonal/>
    </border>
    <border>
      <left style="thin">
        <color rgb="FFF2994A"/>
      </left>
      <right style="thin">
        <color rgb="FFF2994A"/>
      </right>
      <top style="thin">
        <color rgb="FFF2994A"/>
      </top>
      <bottom style="thin">
        <color rgb="FFF2994A"/>
      </bottom>
      <diagonal/>
    </border>
    <border>
      <left/>
      <right/>
      <top style="thin">
        <color rgb="FFF2994A"/>
      </top>
      <bottom style="thin">
        <color rgb="FFF2994A"/>
      </bottom>
      <diagonal/>
    </border>
    <border>
      <left style="thin">
        <color rgb="FF272525"/>
      </left>
      <right/>
      <top style="thin">
        <color rgb="FF272525"/>
      </top>
      <bottom style="thin">
        <color rgb="FF272525"/>
      </bottom>
      <diagonal/>
    </border>
    <border>
      <left/>
      <right style="thin">
        <color rgb="FF272525"/>
      </right>
      <top style="thin">
        <color rgb="FF272525"/>
      </top>
      <bottom style="thin">
        <color rgb="FF272525"/>
      </bottom>
      <diagonal/>
    </border>
    <border>
      <left style="thin">
        <color rgb="FF272525"/>
      </left>
      <right/>
      <top style="thin">
        <color rgb="FF272525"/>
      </top>
      <bottom/>
      <diagonal/>
    </border>
    <border>
      <left/>
      <right style="thin">
        <color rgb="FF272525"/>
      </right>
      <top style="thin">
        <color rgb="FF272525"/>
      </top>
      <bottom/>
      <diagonal/>
    </border>
    <border>
      <left style="thin">
        <color rgb="FF272525"/>
      </left>
      <right/>
      <top/>
      <bottom style="thin">
        <color rgb="FF272525"/>
      </bottom>
      <diagonal/>
    </border>
    <border>
      <left/>
      <right style="thin">
        <color rgb="FF272525"/>
      </right>
      <top/>
      <bottom style="thin">
        <color rgb="FF272525"/>
      </bottom>
      <diagonal/>
    </border>
    <border>
      <left/>
      <right style="thin">
        <color rgb="FFF2994A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176" fontId="0" fillId="0" borderId="0" xfId="0" applyNumberFormat="1"/>
    <xf numFmtId="179" fontId="0" fillId="0" borderId="0" xfId="0" applyNumberFormat="1"/>
    <xf numFmtId="0" fontId="0" fillId="0" borderId="0" xfId="0" applyAlignment="1">
      <alignment horizontal="left"/>
    </xf>
    <xf numFmtId="184" fontId="0" fillId="0" borderId="0" xfId="0" applyNumberFormat="1"/>
    <xf numFmtId="167" fontId="0" fillId="0" borderId="2" xfId="0" applyNumberForma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168" fontId="0" fillId="0" borderId="2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0" fontId="3" fillId="0" borderId="0" xfId="0" applyFont="1" applyAlignment="1">
      <alignment vertical="center"/>
    </xf>
    <xf numFmtId="171" fontId="0" fillId="0" borderId="0" xfId="0" applyNumberFormat="1" applyAlignment="1">
      <alignment vertical="center"/>
    </xf>
    <xf numFmtId="0" fontId="0" fillId="0" borderId="4" xfId="0" applyBorder="1" applyAlignment="1">
      <alignment vertical="center"/>
    </xf>
    <xf numFmtId="0" fontId="2" fillId="0" borderId="0" xfId="0" applyFont="1" applyAlignment="1">
      <alignment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8" fillId="0" borderId="0" xfId="0" applyFont="1"/>
    <xf numFmtId="0" fontId="0" fillId="2" borderId="0" xfId="0" applyFill="1"/>
    <xf numFmtId="0" fontId="4" fillId="2" borderId="0" xfId="0" applyFont="1" applyFill="1" applyAlignment="1">
      <alignment horizontal="left" vertical="top"/>
    </xf>
    <xf numFmtId="181" fontId="0" fillId="0" borderId="0" xfId="0" applyNumberFormat="1" applyAlignment="1">
      <alignment horizontal="left" vertical="center"/>
    </xf>
    <xf numFmtId="176" fontId="0" fillId="0" borderId="0" xfId="0" applyNumberFormat="1" applyAlignment="1">
      <alignment vertical="center"/>
    </xf>
    <xf numFmtId="0" fontId="2" fillId="0" borderId="1" xfId="0" applyFont="1" applyBorder="1" applyAlignment="1">
      <alignment horizontal="left" vertical="center"/>
    </xf>
    <xf numFmtId="181" fontId="0" fillId="0" borderId="5" xfId="0" applyNumberFormat="1" applyBorder="1" applyAlignment="1">
      <alignment horizontal="left" vertical="center"/>
    </xf>
    <xf numFmtId="176" fontId="0" fillId="0" borderId="5" xfId="0" applyNumberForma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176" fontId="2" fillId="0" borderId="1" xfId="0" applyNumberFormat="1" applyFont="1" applyBorder="1" applyAlignment="1">
      <alignment horizontal="right" vertical="center"/>
    </xf>
    <xf numFmtId="174" fontId="0" fillId="3" borderId="6" xfId="0" applyNumberFormat="1" applyFill="1" applyBorder="1" applyAlignment="1">
      <alignment vertical="center"/>
    </xf>
    <xf numFmtId="0" fontId="0" fillId="3" borderId="6" xfId="0" applyFill="1" applyBorder="1" applyAlignment="1">
      <alignment vertical="center"/>
    </xf>
    <xf numFmtId="170" fontId="0" fillId="3" borderId="6" xfId="0" applyNumberFormat="1" applyFill="1" applyBorder="1" applyAlignment="1">
      <alignment vertical="center"/>
    </xf>
    <xf numFmtId="184" fontId="0" fillId="3" borderId="6" xfId="0" applyNumberFormat="1" applyFill="1" applyBorder="1" applyAlignment="1">
      <alignment vertical="center"/>
    </xf>
    <xf numFmtId="174" fontId="0" fillId="3" borderId="7" xfId="0" applyNumberFormat="1" applyFill="1" applyBorder="1" applyAlignment="1">
      <alignment vertical="center"/>
    </xf>
    <xf numFmtId="0" fontId="5" fillId="0" borderId="8" xfId="0" applyFont="1" applyBorder="1" applyAlignment="1">
      <alignment vertical="center"/>
    </xf>
    <xf numFmtId="176" fontId="5" fillId="2" borderId="9" xfId="0" applyNumberFormat="1" applyFont="1" applyFill="1" applyBorder="1" applyAlignment="1">
      <alignment vertical="center"/>
    </xf>
    <xf numFmtId="176" fontId="0" fillId="2" borderId="11" xfId="0" applyNumberFormat="1" applyFill="1" applyBorder="1" applyAlignment="1">
      <alignment vertical="center"/>
    </xf>
    <xf numFmtId="176" fontId="0" fillId="2" borderId="13" xfId="0" applyNumberFormat="1" applyFill="1" applyBorder="1" applyAlignment="1">
      <alignment vertical="center"/>
    </xf>
    <xf numFmtId="0" fontId="6" fillId="2" borderId="0" xfId="0" applyFont="1" applyFill="1" applyAlignment="1">
      <alignment horizontal="left" vertical="center"/>
    </xf>
    <xf numFmtId="0" fontId="2" fillId="0" borderId="14" xfId="0" applyFont="1" applyBorder="1" applyAlignment="1">
      <alignment horizontal="left" vertical="center"/>
    </xf>
    <xf numFmtId="0" fontId="2" fillId="0" borderId="14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showGridLines="0" tabSelected="1" workbookViewId="0">
      <selection activeCell="B11" sqref="B11"/>
    </sheetView>
  </sheetViews>
  <sheetFormatPr baseColWidth="10" defaultRowHeight="16" x14ac:dyDescent="0.25"/>
  <cols>
    <col min="1" max="1" width="2.140625" customWidth="1"/>
    <col min="2" max="2" width="28.140625" customWidth="1"/>
    <col min="3" max="3" width="13.5703125" customWidth="1"/>
    <col min="4" max="4" width="1.7109375" customWidth="1"/>
    <col min="5" max="5" width="12.140625" customWidth="1"/>
  </cols>
  <sheetData>
    <row r="1" spans="1:6" ht="13" customHeight="1" x14ac:dyDescent="0.25">
      <c r="B1" s="7" t="s">
        <v>2</v>
      </c>
      <c r="C1" s="7" t="s">
        <v>2</v>
      </c>
      <c r="D1" s="7" t="s">
        <v>2</v>
      </c>
      <c r="E1" s="7" t="s">
        <v>2</v>
      </c>
    </row>
    <row r="2" spans="1:6" ht="20.5" customHeight="1" x14ac:dyDescent="0.3">
      <c r="A2" s="17"/>
      <c r="B2" s="14" t="s">
        <v>18</v>
      </c>
      <c r="C2" s="15"/>
      <c r="D2" s="7" t="s">
        <v>2</v>
      </c>
      <c r="E2" s="7" t="s">
        <v>2</v>
      </c>
    </row>
    <row r="3" spans="1:6" ht="35" customHeight="1" x14ac:dyDescent="0.25">
      <c r="A3" t="s">
        <v>2</v>
      </c>
      <c r="B3" s="16" t="s">
        <v>12</v>
      </c>
      <c r="C3" s="15" t="s">
        <v>2</v>
      </c>
      <c r="D3" s="7" t="s">
        <v>2</v>
      </c>
      <c r="E3" s="7" t="s">
        <v>2</v>
      </c>
    </row>
    <row r="4" spans="1:6" ht="22" x14ac:dyDescent="0.25">
      <c r="A4" t="s">
        <v>2</v>
      </c>
      <c r="B4" s="10" t="s">
        <v>2</v>
      </c>
      <c r="C4" s="12" t="s">
        <v>2</v>
      </c>
      <c r="D4" s="7" t="s">
        <v>2</v>
      </c>
      <c r="E4" s="7" t="s">
        <v>2</v>
      </c>
    </row>
    <row r="5" spans="1:6" ht="18" x14ac:dyDescent="0.25">
      <c r="A5" t="s">
        <v>2</v>
      </c>
      <c r="B5" s="38" t="s">
        <v>0</v>
      </c>
      <c r="C5" s="27">
        <v>400000</v>
      </c>
      <c r="D5" s="7" t="s">
        <v>2</v>
      </c>
      <c r="E5" s="7" t="s">
        <v>2</v>
      </c>
    </row>
    <row r="6" spans="1:6" ht="18" x14ac:dyDescent="0.25">
      <c r="A6" t="s">
        <v>2</v>
      </c>
      <c r="B6" s="38" t="s">
        <v>11</v>
      </c>
      <c r="C6" s="27">
        <v>150000</v>
      </c>
      <c r="D6" s="5" t="s">
        <v>2</v>
      </c>
      <c r="E6" s="41" t="str">
        <f>TEXT(C6/C5,"0.00%")&amp;" of total price"</f>
        <v>37.50% of total price</v>
      </c>
      <c r="F6" t="s">
        <v>2</v>
      </c>
    </row>
    <row r="7" spans="1:6" ht="18" x14ac:dyDescent="0.25">
      <c r="B7" s="13" t="s">
        <v>1</v>
      </c>
      <c r="C7" s="31">
        <f>HomePrice-Downpayment</f>
        <v>250000</v>
      </c>
      <c r="D7" s="7" t="s">
        <v>2</v>
      </c>
      <c r="E7" s="42" t="s">
        <v>2</v>
      </c>
      <c r="F7" t="s">
        <v>2</v>
      </c>
    </row>
    <row r="8" spans="1:6" ht="18" x14ac:dyDescent="0.25">
      <c r="A8" t="s">
        <v>2</v>
      </c>
      <c r="B8" s="38" t="s">
        <v>19</v>
      </c>
      <c r="C8" s="28">
        <v>2.5499999999999998</v>
      </c>
      <c r="D8" s="8" t="s">
        <v>2</v>
      </c>
      <c r="E8" s="41" t="str">
        <f>TEXT(C8/12,"0.00%")&amp;" monthly rate"</f>
        <v>21.25% monthly rate</v>
      </c>
    </row>
    <row r="9" spans="1:6" ht="18" x14ac:dyDescent="0.25">
      <c r="A9" t="s">
        <v>2</v>
      </c>
      <c r="B9" s="38" t="s">
        <v>3</v>
      </c>
      <c r="C9" s="29">
        <v>12</v>
      </c>
      <c r="D9" s="8" t="s">
        <v>2</v>
      </c>
      <c r="E9" s="6" t="s">
        <v>2</v>
      </c>
      <c r="F9" t="s">
        <v>2</v>
      </c>
    </row>
    <row r="10" spans="1:6" ht="18" x14ac:dyDescent="0.25">
      <c r="A10" t="s">
        <v>2</v>
      </c>
      <c r="B10" s="7" t="s">
        <v>2</v>
      </c>
      <c r="C10" s="9" t="s">
        <v>2</v>
      </c>
      <c r="D10" s="7" t="s">
        <v>2</v>
      </c>
      <c r="E10" s="7" t="s">
        <v>2</v>
      </c>
    </row>
    <row r="11" spans="1:6" ht="26.5" customHeight="1" x14ac:dyDescent="0.25">
      <c r="A11" t="s">
        <v>2</v>
      </c>
      <c r="B11" s="32" t="s">
        <v>4</v>
      </c>
      <c r="C11" s="33">
        <f>PMT(InterestRate/100/12,LoanPeriod*12,-LoanAmount)</f>
        <v>2017.0915511034575</v>
      </c>
      <c r="D11" s="7" t="s">
        <v>2</v>
      </c>
      <c r="E11" s="7" t="s">
        <v>2</v>
      </c>
    </row>
    <row r="12" spans="1:6" ht="8" customHeight="1" x14ac:dyDescent="0.25">
      <c r="A12" t="s">
        <v>2</v>
      </c>
      <c r="B12" s="7" t="s">
        <v>2</v>
      </c>
      <c r="C12" s="11" t="s">
        <v>2</v>
      </c>
      <c r="D12" s="7" t="s">
        <v>2</v>
      </c>
      <c r="E12" s="7" t="s">
        <v>2</v>
      </c>
    </row>
    <row r="13" spans="1:6" ht="18" x14ac:dyDescent="0.25">
      <c r="A13" t="s">
        <v>2</v>
      </c>
      <c r="B13" s="39" t="s">
        <v>10</v>
      </c>
      <c r="C13" s="34">
        <f>MonthlyPayment*LoanPeriod*12</f>
        <v>290461.18335889792</v>
      </c>
      <c r="D13" s="7" t="s">
        <v>2</v>
      </c>
      <c r="E13" s="7" t="s">
        <v>2</v>
      </c>
    </row>
    <row r="14" spans="1:6" ht="18" x14ac:dyDescent="0.25">
      <c r="A14" t="s">
        <v>2</v>
      </c>
      <c r="B14" s="40" t="s">
        <v>5</v>
      </c>
      <c r="C14" s="35">
        <f>C13-LoanAmount</f>
        <v>40461.183358897921</v>
      </c>
      <c r="D14" s="7" t="s">
        <v>2</v>
      </c>
      <c r="E14" s="7" t="s">
        <v>2</v>
      </c>
    </row>
    <row r="15" spans="1:6" ht="18" x14ac:dyDescent="0.25">
      <c r="A15" t="s">
        <v>2</v>
      </c>
      <c r="B15" s="7" t="s">
        <v>2</v>
      </c>
      <c r="C15" s="7" t="s">
        <v>2</v>
      </c>
      <c r="D15" s="7" t="s">
        <v>2</v>
      </c>
      <c r="E15" s="7" t="s">
        <v>2</v>
      </c>
    </row>
    <row r="16" spans="1:6" ht="18" x14ac:dyDescent="0.25">
      <c r="A16" t="s">
        <v>2</v>
      </c>
      <c r="B16" s="13" t="s">
        <v>2</v>
      </c>
      <c r="C16" s="7" t="s">
        <v>2</v>
      </c>
      <c r="D16" s="7" t="s">
        <v>2</v>
      </c>
      <c r="E16" s="7" t="s">
        <v>2</v>
      </c>
    </row>
    <row r="17" spans="1:5" ht="18" x14ac:dyDescent="0.25">
      <c r="A17" t="s">
        <v>2</v>
      </c>
      <c r="B17" t="s">
        <v>2</v>
      </c>
      <c r="C17" s="1" t="s">
        <v>2</v>
      </c>
      <c r="D17" t="s">
        <v>2</v>
      </c>
      <c r="E17" t="s">
        <v>2</v>
      </c>
    </row>
    <row r="18" spans="1:5" ht="18" x14ac:dyDescent="0.25">
      <c r="A18" t="s">
        <v>2</v>
      </c>
      <c r="B18" t="s">
        <v>2</v>
      </c>
      <c r="C18" s="1" t="s">
        <v>2</v>
      </c>
      <c r="D18" t="s">
        <v>2</v>
      </c>
      <c r="E18" t="s">
        <v>2</v>
      </c>
    </row>
    <row r="19" spans="1:5" ht="18" x14ac:dyDescent="0.25">
      <c r="A19" t="s">
        <v>2</v>
      </c>
      <c r="B19" t="s">
        <v>2</v>
      </c>
      <c r="C19" s="1" t="s">
        <v>2</v>
      </c>
      <c r="D19" t="s">
        <v>2</v>
      </c>
      <c r="E19" t="s">
        <v>2</v>
      </c>
    </row>
    <row r="20" spans="1:5" ht="18" x14ac:dyDescent="0.25">
      <c r="A20" t="s">
        <v>2</v>
      </c>
      <c r="B20" t="s">
        <v>2</v>
      </c>
      <c r="C20" s="1" t="s">
        <v>2</v>
      </c>
      <c r="D20" t="s">
        <v>2</v>
      </c>
      <c r="E20" t="s">
        <v>2</v>
      </c>
    </row>
    <row r="21" spans="1:5" ht="18" x14ac:dyDescent="0.25">
      <c r="A21" t="s">
        <v>2</v>
      </c>
      <c r="B21" t="s">
        <v>2</v>
      </c>
      <c r="C21" s="1" t="s">
        <v>2</v>
      </c>
      <c r="D21" t="s">
        <v>2</v>
      </c>
      <c r="E21" t="s">
        <v>2</v>
      </c>
    </row>
    <row r="22" spans="1:5" ht="18" x14ac:dyDescent="0.25">
      <c r="A22" t="s">
        <v>2</v>
      </c>
      <c r="B22" t="s">
        <v>2</v>
      </c>
      <c r="C22" t="s">
        <v>2</v>
      </c>
      <c r="D22" t="s">
        <v>2</v>
      </c>
      <c r="E22" t="s">
        <v>2</v>
      </c>
    </row>
    <row r="23" spans="1:5" ht="18" x14ac:dyDescent="0.25"/>
    <row r="24" spans="1:5" ht="18" x14ac:dyDescent="0.25"/>
    <row r="25" spans="1:5" ht="18" x14ac:dyDescent="0.25"/>
    <row r="26" spans="1:5" ht="18" x14ac:dyDescent="0.25"/>
    <row r="27" spans="1:5" ht="18" x14ac:dyDescent="0.25"/>
    <row r="28" spans="1:5" ht="18" x14ac:dyDescent="0.25"/>
    <row r="29" spans="1:5" ht="18" x14ac:dyDescent="0.25"/>
    <row r="30" spans="1:5" ht="18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17"/>
  <sheetViews>
    <sheetView showGridLines="0" workbookViewId="0">
      <selection activeCell="C7" sqref="C7"/>
    </sheetView>
  </sheetViews>
  <sheetFormatPr baseColWidth="10" defaultRowHeight="16" x14ac:dyDescent="0.25"/>
  <cols>
    <col min="1" max="1" width="2.140625" customWidth="1"/>
    <col min="2" max="2" width="24.7109375" customWidth="1"/>
    <col min="3" max="3" width="13.5703125" customWidth="1"/>
  </cols>
  <sheetData>
    <row r="1" spans="1:7" ht="12.25" customHeight="1" x14ac:dyDescent="0.25">
      <c r="A1" t="s">
        <v>2</v>
      </c>
      <c r="B1" s="3" t="s">
        <v>2</v>
      </c>
      <c r="C1" s="4" t="s">
        <v>2</v>
      </c>
      <c r="D1" s="2" t="s">
        <v>2</v>
      </c>
      <c r="E1" t="s">
        <v>2</v>
      </c>
      <c r="F1" t="s">
        <v>2</v>
      </c>
      <c r="G1" t="s">
        <v>2</v>
      </c>
    </row>
    <row r="2" spans="1:7" ht="20.75" customHeight="1" x14ac:dyDescent="0.25">
      <c r="A2" t="s">
        <v>2</v>
      </c>
      <c r="B2" s="36" t="s">
        <v>14</v>
      </c>
      <c r="C2" s="18"/>
      <c r="D2" s="18"/>
      <c r="E2" s="18"/>
      <c r="F2" s="18" t="s">
        <v>2</v>
      </c>
      <c r="G2" s="18"/>
    </row>
    <row r="3" spans="1:7" ht="34.75" customHeight="1" x14ac:dyDescent="0.25">
      <c r="A3" t="s">
        <v>2</v>
      </c>
      <c r="B3" s="19" t="s">
        <v>15</v>
      </c>
      <c r="C3" s="18"/>
      <c r="D3" s="18"/>
      <c r="E3" s="18"/>
      <c r="F3" s="18"/>
      <c r="G3" s="18"/>
    </row>
    <row r="4" spans="1:7" ht="18" x14ac:dyDescent="0.25">
      <c r="A4" t="s">
        <v>2</v>
      </c>
      <c r="B4" s="3" t="s">
        <v>2</v>
      </c>
      <c r="C4" t="s">
        <v>2</v>
      </c>
      <c r="D4" t="s">
        <v>2</v>
      </c>
      <c r="E4" t="s">
        <v>2</v>
      </c>
      <c r="F4" t="s">
        <v>2</v>
      </c>
      <c r="G4" t="s">
        <v>2</v>
      </c>
    </row>
    <row r="5" spans="1:7" ht="18" x14ac:dyDescent="0.25">
      <c r="A5" t="s">
        <v>2</v>
      </c>
      <c r="B5" s="37" t="s">
        <v>13</v>
      </c>
      <c r="C5" s="30">
        <v>46023</v>
      </c>
      <c r="D5" t="s">
        <v>2</v>
      </c>
      <c r="E5" t="s">
        <v>2</v>
      </c>
      <c r="F5" t="s">
        <v>2</v>
      </c>
      <c r="G5" t="s">
        <v>2</v>
      </c>
    </row>
    <row r="6" spans="1:7" ht="18" x14ac:dyDescent="0.25">
      <c r="A6" t="s">
        <v>2</v>
      </c>
      <c r="B6" s="3" t="s">
        <v>2</v>
      </c>
      <c r="C6" t="s">
        <v>2</v>
      </c>
      <c r="D6" t="s">
        <v>2</v>
      </c>
      <c r="E6" t="s">
        <v>2</v>
      </c>
      <c r="F6" t="s">
        <v>2</v>
      </c>
      <c r="G6" t="s">
        <v>2</v>
      </c>
    </row>
    <row r="7" spans="1:7" ht="18" x14ac:dyDescent="0.25">
      <c r="A7" t="s">
        <v>2</v>
      </c>
      <c r="B7" s="22" t="s">
        <v>6</v>
      </c>
      <c r="C7" s="22" t="s">
        <v>16</v>
      </c>
      <c r="D7" s="25" t="s">
        <v>7</v>
      </c>
      <c r="E7" s="26" t="s">
        <v>8</v>
      </c>
      <c r="F7" s="25" t="s">
        <v>9</v>
      </c>
      <c r="G7" s="25" t="s">
        <v>17</v>
      </c>
    </row>
    <row r="8" spans="1:7" ht="18" x14ac:dyDescent="0.25">
      <c r="A8" t="s">
        <v>2</v>
      </c>
      <c r="B8" s="23">
        <f>C5</f>
        <v>46023</v>
      </c>
      <c r="C8" s="24">
        <f>LoanAmount</f>
        <v>250000</v>
      </c>
      <c r="D8" s="24">
        <f>MonthlyPayment</f>
        <v>2017.0915511034575</v>
      </c>
      <c r="E8" s="24">
        <f>C8*InterestRate/100/12</f>
        <v>531.25</v>
      </c>
      <c r="F8" s="24">
        <f>D8-E8</f>
        <v>1485.8415511034575</v>
      </c>
      <c r="G8" s="24">
        <f>C8-F8</f>
        <v>248514.15844889655</v>
      </c>
    </row>
    <row r="9" spans="1:7" ht="18" x14ac:dyDescent="0.25">
      <c r="A9" t="s">
        <v>2</v>
      </c>
      <c r="B9" s="23">
        <f t="shared" ref="B9:B72" si="0">IF(ROW(B9)&lt;LoanPeriod*12+ROW($B$9)-1,EDATE(B8,1)," ")</f>
        <v>46054</v>
      </c>
      <c r="C9" s="24">
        <f t="shared" ref="C9:C72" si="1">IF(ROW(B9)&lt;LoanPeriod*12+ROW($B$9)-1,G8," ")</f>
        <v>248514.15844889655</v>
      </c>
      <c r="D9" s="24">
        <f t="shared" ref="D9:D72" si="2">IF(ROW(C9)&lt;LoanPeriod*12+ROW($B$9)-1,MonthlyPayment," ")</f>
        <v>2017.0915511034575</v>
      </c>
      <c r="E9" s="24">
        <f t="shared" ref="E9:E72" si="3">IF(ROW(C9)&lt;LoanPeriod*12+ROW($B$9)-1,C9*InterestRate/100/12," ")</f>
        <v>528.09258670390511</v>
      </c>
      <c r="F9" s="24">
        <f t="shared" ref="F9:F72" si="4">IF(ROW(B9)&lt;LoanPeriod*12+ROW($B$9)-1,D9-E9," ")</f>
        <v>1488.9989643995523</v>
      </c>
      <c r="G9" s="24">
        <f t="shared" ref="G9:G72" si="5">IF(ROW(C9)&lt;LoanPeriod*12+ROW($B$9)-1,C9-F9," ")</f>
        <v>247025.15948449698</v>
      </c>
    </row>
    <row r="10" spans="1:7" ht="18" x14ac:dyDescent="0.25">
      <c r="A10" t="s">
        <v>2</v>
      </c>
      <c r="B10" s="23">
        <f t="shared" si="0"/>
        <v>46082</v>
      </c>
      <c r="C10" s="24">
        <f t="shared" si="1"/>
        <v>247025.15948449698</v>
      </c>
      <c r="D10" s="24">
        <f t="shared" si="2"/>
        <v>2017.0915511034575</v>
      </c>
      <c r="E10" s="24">
        <f t="shared" si="3"/>
        <v>524.928463904556</v>
      </c>
      <c r="F10" s="24">
        <f t="shared" si="4"/>
        <v>1492.1630871989014</v>
      </c>
      <c r="G10" s="24">
        <f t="shared" si="5"/>
        <v>245532.99639729809</v>
      </c>
    </row>
    <row r="11" spans="1:7" ht="18" x14ac:dyDescent="0.25">
      <c r="A11" t="s">
        <v>2</v>
      </c>
      <c r="B11" s="23">
        <f t="shared" si="0"/>
        <v>46113</v>
      </c>
      <c r="C11" s="24">
        <f t="shared" si="1"/>
        <v>245532.99639729809</v>
      </c>
      <c r="D11" s="24">
        <f t="shared" si="2"/>
        <v>2017.0915511034575</v>
      </c>
      <c r="E11" s="24">
        <f t="shared" si="3"/>
        <v>521.75761734425839</v>
      </c>
      <c r="F11" s="24">
        <f t="shared" si="4"/>
        <v>1495.3339337591992</v>
      </c>
      <c r="G11" s="24">
        <f t="shared" si="5"/>
        <v>244037.6624635389</v>
      </c>
    </row>
    <row r="12" spans="1:7" ht="18" x14ac:dyDescent="0.25">
      <c r="A12" t="s">
        <v>2</v>
      </c>
      <c r="B12" s="23">
        <f t="shared" si="0"/>
        <v>46143</v>
      </c>
      <c r="C12" s="24">
        <f t="shared" si="1"/>
        <v>244037.6624635389</v>
      </c>
      <c r="D12" s="24">
        <f t="shared" si="2"/>
        <v>2017.0915511034575</v>
      </c>
      <c r="E12" s="24">
        <f t="shared" si="3"/>
        <v>518.58003273502015</v>
      </c>
      <c r="F12" s="24">
        <f t="shared" si="4"/>
        <v>1498.5115183684375</v>
      </c>
      <c r="G12" s="24">
        <f t="shared" si="5"/>
        <v>242539.15094517046</v>
      </c>
    </row>
    <row r="13" spans="1:7" ht="18" x14ac:dyDescent="0.25">
      <c r="A13" t="s">
        <v>2</v>
      </c>
      <c r="B13" s="23">
        <f t="shared" si="0"/>
        <v>46174</v>
      </c>
      <c r="C13" s="24">
        <f t="shared" si="1"/>
        <v>242539.15094517046</v>
      </c>
      <c r="D13" s="24">
        <f t="shared" si="2"/>
        <v>2017.0915511034575</v>
      </c>
      <c r="E13" s="24">
        <f t="shared" si="3"/>
        <v>515.39569575848725</v>
      </c>
      <c r="F13" s="24">
        <f t="shared" si="4"/>
        <v>1501.6958553449704</v>
      </c>
      <c r="G13" s="24">
        <f t="shared" si="5"/>
        <v>241037.4550898255</v>
      </c>
    </row>
    <row r="14" spans="1:7" ht="18" x14ac:dyDescent="0.25">
      <c r="A14" t="s">
        <v>2</v>
      </c>
      <c r="B14" s="23">
        <f t="shared" si="0"/>
        <v>46204</v>
      </c>
      <c r="C14" s="24">
        <f t="shared" si="1"/>
        <v>241037.4550898255</v>
      </c>
      <c r="D14" s="24">
        <f t="shared" si="2"/>
        <v>2017.0915511034575</v>
      </c>
      <c r="E14" s="24">
        <f t="shared" si="3"/>
        <v>512.20459206587918</v>
      </c>
      <c r="F14" s="24">
        <f t="shared" si="4"/>
        <v>1504.8869590375784</v>
      </c>
      <c r="G14" s="24">
        <f t="shared" si="5"/>
        <v>239532.56813078793</v>
      </c>
    </row>
    <row r="15" spans="1:7" ht="18" x14ac:dyDescent="0.25">
      <c r="A15" t="s">
        <v>2</v>
      </c>
      <c r="B15" s="23">
        <f t="shared" si="0"/>
        <v>46235</v>
      </c>
      <c r="C15" s="24">
        <f t="shared" si="1"/>
        <v>239532.56813078793</v>
      </c>
      <c r="D15" s="24">
        <f t="shared" si="2"/>
        <v>2017.0915511034575</v>
      </c>
      <c r="E15" s="24">
        <f t="shared" si="3"/>
        <v>509.00670727792431</v>
      </c>
      <c r="F15" s="24">
        <f t="shared" si="4"/>
        <v>1508.0848438255332</v>
      </c>
      <c r="G15" s="24">
        <f t="shared" si="5"/>
        <v>238024.48328696241</v>
      </c>
    </row>
    <row r="16" spans="1:7" ht="18" x14ac:dyDescent="0.25">
      <c r="A16" t="s">
        <v>2</v>
      </c>
      <c r="B16" s="23">
        <f t="shared" si="0"/>
        <v>46266</v>
      </c>
      <c r="C16" s="24">
        <f t="shared" si="1"/>
        <v>238024.48328696241</v>
      </c>
      <c r="D16" s="24">
        <f t="shared" si="2"/>
        <v>2017.0915511034575</v>
      </c>
      <c r="E16" s="24">
        <f t="shared" si="3"/>
        <v>505.80202698479502</v>
      </c>
      <c r="F16" s="24">
        <f t="shared" si="4"/>
        <v>1511.2895241186625</v>
      </c>
      <c r="G16" s="24">
        <f t="shared" si="5"/>
        <v>236513.19376284376</v>
      </c>
    </row>
    <row r="17" spans="1:7" ht="18" x14ac:dyDescent="0.25">
      <c r="A17" t="s">
        <v>2</v>
      </c>
      <c r="B17" s="23">
        <f t="shared" si="0"/>
        <v>46296</v>
      </c>
      <c r="C17" s="24">
        <f t="shared" si="1"/>
        <v>236513.19376284376</v>
      </c>
      <c r="D17" s="24">
        <f t="shared" si="2"/>
        <v>2017.0915511034575</v>
      </c>
      <c r="E17" s="24">
        <f t="shared" si="3"/>
        <v>502.59053674604297</v>
      </c>
      <c r="F17" s="24">
        <f t="shared" si="4"/>
        <v>1514.5010143574145</v>
      </c>
      <c r="G17" s="24">
        <f t="shared" si="5"/>
        <v>234998.69274848636</v>
      </c>
    </row>
    <row r="18" spans="1:7" ht="18" x14ac:dyDescent="0.25">
      <c r="A18" t="s">
        <v>2</v>
      </c>
      <c r="B18" s="23">
        <f t="shared" si="0"/>
        <v>46327</v>
      </c>
      <c r="C18" s="24">
        <f t="shared" si="1"/>
        <v>234998.69274848636</v>
      </c>
      <c r="D18" s="24">
        <f t="shared" si="2"/>
        <v>2017.0915511034575</v>
      </c>
      <c r="E18" s="24">
        <f t="shared" si="3"/>
        <v>499.37222209053351</v>
      </c>
      <c r="F18" s="24">
        <f t="shared" si="4"/>
        <v>1517.7193290129239</v>
      </c>
      <c r="G18" s="24">
        <f t="shared" si="5"/>
        <v>233480.97341947342</v>
      </c>
    </row>
    <row r="19" spans="1:7" ht="18" x14ac:dyDescent="0.25">
      <c r="A19" t="s">
        <v>2</v>
      </c>
      <c r="B19" s="23">
        <f t="shared" si="0"/>
        <v>46357</v>
      </c>
      <c r="C19" s="24">
        <f t="shared" si="1"/>
        <v>233480.97341947342</v>
      </c>
      <c r="D19" s="24">
        <f t="shared" si="2"/>
        <v>2017.0915511034575</v>
      </c>
      <c r="E19" s="24">
        <f t="shared" si="3"/>
        <v>496.14706851638101</v>
      </c>
      <c r="F19" s="24">
        <f t="shared" si="4"/>
        <v>1520.9444825870764</v>
      </c>
      <c r="G19" s="24">
        <f t="shared" si="5"/>
        <v>231960.02893688635</v>
      </c>
    </row>
    <row r="20" spans="1:7" ht="18" x14ac:dyDescent="0.25">
      <c r="A20" t="s">
        <v>2</v>
      </c>
      <c r="B20" s="23">
        <f t="shared" si="0"/>
        <v>46388</v>
      </c>
      <c r="C20" s="24">
        <f t="shared" si="1"/>
        <v>231960.02893688635</v>
      </c>
      <c r="D20" s="24">
        <f t="shared" si="2"/>
        <v>2017.0915511034575</v>
      </c>
      <c r="E20" s="24">
        <f t="shared" si="3"/>
        <v>492.91506149088337</v>
      </c>
      <c r="F20" s="24">
        <f t="shared" si="4"/>
        <v>1524.1764896125742</v>
      </c>
      <c r="G20" s="24">
        <f t="shared" si="5"/>
        <v>230435.85244727376</v>
      </c>
    </row>
    <row r="21" spans="1:7" ht="18" x14ac:dyDescent="0.25">
      <c r="A21" t="s">
        <v>2</v>
      </c>
      <c r="B21" s="23">
        <f t="shared" si="0"/>
        <v>46419</v>
      </c>
      <c r="C21" s="24">
        <f t="shared" si="1"/>
        <v>230435.85244727376</v>
      </c>
      <c r="D21" s="24">
        <f t="shared" si="2"/>
        <v>2017.0915511034575</v>
      </c>
      <c r="E21" s="24">
        <f t="shared" si="3"/>
        <v>489.67618645045673</v>
      </c>
      <c r="F21" s="24">
        <f t="shared" si="4"/>
        <v>1527.4153646530008</v>
      </c>
      <c r="G21" s="24">
        <f t="shared" si="5"/>
        <v>228908.43708262077</v>
      </c>
    </row>
    <row r="22" spans="1:7" ht="18" x14ac:dyDescent="0.25">
      <c r="A22" t="s">
        <v>2</v>
      </c>
      <c r="B22" s="23">
        <f t="shared" si="0"/>
        <v>46447</v>
      </c>
      <c r="C22" s="24">
        <f t="shared" si="1"/>
        <v>228908.43708262077</v>
      </c>
      <c r="D22" s="24">
        <f t="shared" si="2"/>
        <v>2017.0915511034575</v>
      </c>
      <c r="E22" s="24">
        <f t="shared" si="3"/>
        <v>486.43042880056913</v>
      </c>
      <c r="F22" s="24">
        <f t="shared" si="4"/>
        <v>1530.6611223028883</v>
      </c>
      <c r="G22" s="24">
        <f t="shared" si="5"/>
        <v>227377.7759603179</v>
      </c>
    </row>
    <row r="23" spans="1:7" ht="18" x14ac:dyDescent="0.25">
      <c r="A23" t="s">
        <v>2</v>
      </c>
      <c r="B23" s="23">
        <f t="shared" si="0"/>
        <v>46478</v>
      </c>
      <c r="C23" s="24">
        <f t="shared" si="1"/>
        <v>227377.7759603179</v>
      </c>
      <c r="D23" s="24">
        <f t="shared" si="2"/>
        <v>2017.0915511034575</v>
      </c>
      <c r="E23" s="24">
        <f t="shared" si="3"/>
        <v>483.17777391567552</v>
      </c>
      <c r="F23" s="24">
        <f t="shared" si="4"/>
        <v>1533.913777187782</v>
      </c>
      <c r="G23" s="24">
        <f t="shared" si="5"/>
        <v>225843.86218313011</v>
      </c>
    </row>
    <row r="24" spans="1:7" ht="18" x14ac:dyDescent="0.25">
      <c r="A24" t="s">
        <v>2</v>
      </c>
      <c r="B24" s="23">
        <f t="shared" si="0"/>
        <v>46508</v>
      </c>
      <c r="C24" s="24">
        <f t="shared" si="1"/>
        <v>225843.86218313011</v>
      </c>
      <c r="D24" s="24">
        <f t="shared" si="2"/>
        <v>2017.0915511034575</v>
      </c>
      <c r="E24" s="24">
        <f t="shared" si="3"/>
        <v>479.91820713915143</v>
      </c>
      <c r="F24" s="24">
        <f t="shared" si="4"/>
        <v>1537.173343964306</v>
      </c>
      <c r="G24" s="24">
        <f t="shared" si="5"/>
        <v>224306.68883916581</v>
      </c>
    </row>
    <row r="25" spans="1:7" ht="18" x14ac:dyDescent="0.25">
      <c r="A25" t="s">
        <v>2</v>
      </c>
      <c r="B25" s="23">
        <f t="shared" si="0"/>
        <v>46539</v>
      </c>
      <c r="C25" s="24">
        <f t="shared" si="1"/>
        <v>224306.68883916581</v>
      </c>
      <c r="D25" s="24">
        <f t="shared" si="2"/>
        <v>2017.0915511034575</v>
      </c>
      <c r="E25" s="24">
        <f t="shared" si="3"/>
        <v>476.65171378322731</v>
      </c>
      <c r="F25" s="24">
        <f t="shared" si="4"/>
        <v>1540.4398373202303</v>
      </c>
      <c r="G25" s="24">
        <f t="shared" si="5"/>
        <v>222766.24900184557</v>
      </c>
    </row>
    <row r="26" spans="1:7" ht="18" x14ac:dyDescent="0.25">
      <c r="A26" t="s">
        <v>2</v>
      </c>
      <c r="B26" s="23">
        <f t="shared" si="0"/>
        <v>46569</v>
      </c>
      <c r="C26" s="24">
        <f t="shared" si="1"/>
        <v>222766.24900184557</v>
      </c>
      <c r="D26" s="24">
        <f t="shared" si="2"/>
        <v>2017.0915511034575</v>
      </c>
      <c r="E26" s="24">
        <f t="shared" si="3"/>
        <v>473.37827912892175</v>
      </c>
      <c r="F26" s="24">
        <f t="shared" si="4"/>
        <v>1543.7132719745357</v>
      </c>
      <c r="G26" s="24">
        <f t="shared" si="5"/>
        <v>221222.53572987104</v>
      </c>
    </row>
    <row r="27" spans="1:7" ht="18" x14ac:dyDescent="0.25">
      <c r="A27" t="s">
        <v>2</v>
      </c>
      <c r="B27" s="23">
        <f t="shared" si="0"/>
        <v>46600</v>
      </c>
      <c r="C27" s="24">
        <f t="shared" si="1"/>
        <v>221222.53572987104</v>
      </c>
      <c r="D27" s="24">
        <f t="shared" si="2"/>
        <v>2017.0915511034575</v>
      </c>
      <c r="E27" s="24">
        <f t="shared" si="3"/>
        <v>470.09788842597595</v>
      </c>
      <c r="F27" s="24">
        <f t="shared" si="4"/>
        <v>1546.9936626774816</v>
      </c>
      <c r="G27" s="24">
        <f t="shared" si="5"/>
        <v>219675.54206719357</v>
      </c>
    </row>
    <row r="28" spans="1:7" ht="18" x14ac:dyDescent="0.25">
      <c r="A28" t="s">
        <v>2</v>
      </c>
      <c r="B28" s="23">
        <f t="shared" si="0"/>
        <v>46631</v>
      </c>
      <c r="C28" s="24">
        <f t="shared" si="1"/>
        <v>219675.54206719357</v>
      </c>
      <c r="D28" s="24">
        <f t="shared" si="2"/>
        <v>2017.0915511034575</v>
      </c>
      <c r="E28" s="24">
        <f t="shared" si="3"/>
        <v>466.81052689278636</v>
      </c>
      <c r="F28" s="24">
        <f t="shared" si="4"/>
        <v>1550.2810242106711</v>
      </c>
      <c r="G28" s="24">
        <f t="shared" si="5"/>
        <v>218125.26104298289</v>
      </c>
    </row>
    <row r="29" spans="1:7" ht="18" x14ac:dyDescent="0.25">
      <c r="A29" t="s">
        <v>2</v>
      </c>
      <c r="B29" s="23">
        <f t="shared" si="0"/>
        <v>46661</v>
      </c>
      <c r="C29" s="24">
        <f t="shared" si="1"/>
        <v>218125.26104298289</v>
      </c>
      <c r="D29" s="24">
        <f t="shared" si="2"/>
        <v>2017.0915511034575</v>
      </c>
      <c r="E29" s="24">
        <f t="shared" si="3"/>
        <v>463.51617971633863</v>
      </c>
      <c r="F29" s="24">
        <f t="shared" si="4"/>
        <v>1553.5753713871188</v>
      </c>
      <c r="G29" s="24">
        <f t="shared" si="5"/>
        <v>216571.68567159577</v>
      </c>
    </row>
    <row r="30" spans="1:7" ht="18" x14ac:dyDescent="0.25">
      <c r="A30" t="s">
        <v>2</v>
      </c>
      <c r="B30" s="23">
        <f t="shared" si="0"/>
        <v>46692</v>
      </c>
      <c r="C30" s="24">
        <f t="shared" si="1"/>
        <v>216571.68567159577</v>
      </c>
      <c r="D30" s="24">
        <f t="shared" si="2"/>
        <v>2017.0915511034575</v>
      </c>
      <c r="E30" s="24">
        <f t="shared" si="3"/>
        <v>460.21483205214093</v>
      </c>
      <c r="F30" s="24">
        <f t="shared" si="4"/>
        <v>1556.8767190513165</v>
      </c>
      <c r="G30" s="24">
        <f t="shared" si="5"/>
        <v>215014.80895254447</v>
      </c>
    </row>
    <row r="31" spans="1:7" ht="18" x14ac:dyDescent="0.25">
      <c r="A31" t="s">
        <v>2</v>
      </c>
      <c r="B31" s="23">
        <f t="shared" si="0"/>
        <v>46722</v>
      </c>
      <c r="C31" s="24">
        <f t="shared" si="1"/>
        <v>215014.80895254447</v>
      </c>
      <c r="D31" s="24">
        <f t="shared" si="2"/>
        <v>2017.0915511034575</v>
      </c>
      <c r="E31" s="24">
        <f t="shared" si="3"/>
        <v>456.90646902415693</v>
      </c>
      <c r="F31" s="24">
        <f t="shared" si="4"/>
        <v>1560.1850820793006</v>
      </c>
      <c r="G31" s="24">
        <f t="shared" si="5"/>
        <v>213454.62387046518</v>
      </c>
    </row>
    <row r="32" spans="1:7" ht="18" x14ac:dyDescent="0.25">
      <c r="A32" t="s">
        <v>2</v>
      </c>
      <c r="B32" s="23">
        <f t="shared" si="0"/>
        <v>46753</v>
      </c>
      <c r="C32" s="24">
        <f t="shared" si="1"/>
        <v>213454.62387046518</v>
      </c>
      <c r="D32" s="24">
        <f t="shared" si="2"/>
        <v>2017.0915511034575</v>
      </c>
      <c r="E32" s="24">
        <f t="shared" si="3"/>
        <v>453.59107572473846</v>
      </c>
      <c r="F32" s="24">
        <f t="shared" si="4"/>
        <v>1563.5004753787191</v>
      </c>
      <c r="G32" s="24">
        <f t="shared" si="5"/>
        <v>211891.12339508647</v>
      </c>
    </row>
    <row r="33" spans="1:7" ht="18" x14ac:dyDescent="0.25">
      <c r="A33" t="s">
        <v>2</v>
      </c>
      <c r="B33" s="23">
        <f t="shared" si="0"/>
        <v>46784</v>
      </c>
      <c r="C33" s="24">
        <f t="shared" si="1"/>
        <v>211891.12339508647</v>
      </c>
      <c r="D33" s="24">
        <f t="shared" si="2"/>
        <v>2017.0915511034575</v>
      </c>
      <c r="E33" s="24">
        <f t="shared" si="3"/>
        <v>450.26863721455874</v>
      </c>
      <c r="F33" s="24">
        <f t="shared" si="4"/>
        <v>1566.8229138888987</v>
      </c>
      <c r="G33" s="24">
        <f t="shared" si="5"/>
        <v>210324.30048119757</v>
      </c>
    </row>
    <row r="34" spans="1:7" ht="18" x14ac:dyDescent="0.25">
      <c r="A34" t="s">
        <v>2</v>
      </c>
      <c r="B34" s="23">
        <f t="shared" si="0"/>
        <v>46813</v>
      </c>
      <c r="C34" s="24">
        <f t="shared" si="1"/>
        <v>210324.30048119757</v>
      </c>
      <c r="D34" s="24">
        <f t="shared" si="2"/>
        <v>2017.0915511034575</v>
      </c>
      <c r="E34" s="24">
        <f t="shared" si="3"/>
        <v>446.93913852254485</v>
      </c>
      <c r="F34" s="24">
        <f t="shared" si="4"/>
        <v>1570.1524125809126</v>
      </c>
      <c r="G34" s="24">
        <f t="shared" si="5"/>
        <v>208754.14806861666</v>
      </c>
    </row>
    <row r="35" spans="1:7" ht="18" x14ac:dyDescent="0.25">
      <c r="A35" t="s">
        <v>2</v>
      </c>
      <c r="B35" s="23">
        <f t="shared" si="0"/>
        <v>46844</v>
      </c>
      <c r="C35" s="24">
        <f t="shared" si="1"/>
        <v>208754.14806861666</v>
      </c>
      <c r="D35" s="24">
        <f t="shared" si="2"/>
        <v>2017.0915511034575</v>
      </c>
      <c r="E35" s="24">
        <f t="shared" si="3"/>
        <v>443.60256464581033</v>
      </c>
      <c r="F35" s="24">
        <f t="shared" si="4"/>
        <v>1573.4889864576471</v>
      </c>
      <c r="G35" s="24">
        <f t="shared" si="5"/>
        <v>207180.65908215902</v>
      </c>
    </row>
    <row r="36" spans="1:7" ht="18" x14ac:dyDescent="0.25">
      <c r="A36" t="s">
        <v>2</v>
      </c>
      <c r="B36" s="23">
        <f t="shared" si="0"/>
        <v>46874</v>
      </c>
      <c r="C36" s="24">
        <f t="shared" si="1"/>
        <v>207180.65908215902</v>
      </c>
      <c r="D36" s="24">
        <f t="shared" si="2"/>
        <v>2017.0915511034575</v>
      </c>
      <c r="E36" s="24">
        <f t="shared" si="3"/>
        <v>440.25890054958785</v>
      </c>
      <c r="F36" s="24">
        <f t="shared" si="4"/>
        <v>1576.8326505538696</v>
      </c>
      <c r="G36" s="24">
        <f t="shared" si="5"/>
        <v>205603.82643160515</v>
      </c>
    </row>
    <row r="37" spans="1:7" ht="18" x14ac:dyDescent="0.25">
      <c r="A37" t="s">
        <v>2</v>
      </c>
      <c r="B37" s="23">
        <f t="shared" si="0"/>
        <v>46905</v>
      </c>
      <c r="C37" s="24">
        <f t="shared" si="1"/>
        <v>205603.82643160515</v>
      </c>
      <c r="D37" s="24">
        <f t="shared" si="2"/>
        <v>2017.0915511034575</v>
      </c>
      <c r="E37" s="24">
        <f t="shared" si="3"/>
        <v>436.90813116716095</v>
      </c>
      <c r="F37" s="24">
        <f t="shared" si="4"/>
        <v>1580.1834199362966</v>
      </c>
      <c r="G37" s="24">
        <f t="shared" si="5"/>
        <v>204023.64301166884</v>
      </c>
    </row>
    <row r="38" spans="1:7" ht="18" x14ac:dyDescent="0.25">
      <c r="A38" t="s">
        <v>2</v>
      </c>
      <c r="B38" s="23">
        <f t="shared" si="0"/>
        <v>46935</v>
      </c>
      <c r="C38" s="24">
        <f t="shared" si="1"/>
        <v>204023.64301166884</v>
      </c>
      <c r="D38" s="24">
        <f t="shared" si="2"/>
        <v>2017.0915511034575</v>
      </c>
      <c r="E38" s="24">
        <f t="shared" si="3"/>
        <v>433.55024139979628</v>
      </c>
      <c r="F38" s="24">
        <f t="shared" si="4"/>
        <v>1583.5413097036612</v>
      </c>
      <c r="G38" s="24">
        <f t="shared" si="5"/>
        <v>202440.10170196518</v>
      </c>
    </row>
    <row r="39" spans="1:7" ht="18" x14ac:dyDescent="0.25">
      <c r="A39" t="s">
        <v>2</v>
      </c>
      <c r="B39" s="23">
        <f t="shared" si="0"/>
        <v>46966</v>
      </c>
      <c r="C39" s="24">
        <f t="shared" si="1"/>
        <v>202440.10170196518</v>
      </c>
      <c r="D39" s="24">
        <f t="shared" si="2"/>
        <v>2017.0915511034575</v>
      </c>
      <c r="E39" s="24">
        <f t="shared" si="3"/>
        <v>430.18521611667597</v>
      </c>
      <c r="F39" s="24">
        <f t="shared" si="4"/>
        <v>1586.9063349867815</v>
      </c>
      <c r="G39" s="24">
        <f t="shared" si="5"/>
        <v>200853.19536697838</v>
      </c>
    </row>
    <row r="40" spans="1:7" ht="18" x14ac:dyDescent="0.25">
      <c r="A40" t="s">
        <v>2</v>
      </c>
      <c r="B40" s="23">
        <f t="shared" si="0"/>
        <v>46997</v>
      </c>
      <c r="C40" s="24">
        <f t="shared" si="1"/>
        <v>200853.19536697838</v>
      </c>
      <c r="D40" s="24">
        <f t="shared" si="2"/>
        <v>2017.0915511034575</v>
      </c>
      <c r="E40" s="24">
        <f t="shared" si="3"/>
        <v>426.81304015482903</v>
      </c>
      <c r="F40" s="24">
        <f t="shared" si="4"/>
        <v>1590.2785109486285</v>
      </c>
      <c r="G40" s="24">
        <f t="shared" si="5"/>
        <v>199262.91685602977</v>
      </c>
    </row>
    <row r="41" spans="1:7" ht="18" x14ac:dyDescent="0.25">
      <c r="A41" t="s">
        <v>2</v>
      </c>
      <c r="B41" s="23">
        <f t="shared" si="0"/>
        <v>47027</v>
      </c>
      <c r="C41" s="24">
        <f t="shared" si="1"/>
        <v>199262.91685602977</v>
      </c>
      <c r="D41" s="24">
        <f t="shared" si="2"/>
        <v>2017.0915511034575</v>
      </c>
      <c r="E41" s="24">
        <f t="shared" si="3"/>
        <v>423.43369831906324</v>
      </c>
      <c r="F41" s="24">
        <f t="shared" si="4"/>
        <v>1593.6578527843942</v>
      </c>
      <c r="G41" s="24">
        <f t="shared" si="5"/>
        <v>197669.25900324539</v>
      </c>
    </row>
    <row r="42" spans="1:7" ht="18" x14ac:dyDescent="0.25">
      <c r="A42" t="s">
        <v>2</v>
      </c>
      <c r="B42" s="23">
        <f t="shared" si="0"/>
        <v>47058</v>
      </c>
      <c r="C42" s="24">
        <f t="shared" si="1"/>
        <v>197669.25900324539</v>
      </c>
      <c r="D42" s="24">
        <f t="shared" si="2"/>
        <v>2017.0915511034575</v>
      </c>
      <c r="E42" s="24">
        <f t="shared" si="3"/>
        <v>420.04717538189647</v>
      </c>
      <c r="F42" s="24">
        <f t="shared" si="4"/>
        <v>1597.044375721561</v>
      </c>
      <c r="G42" s="24">
        <f t="shared" si="5"/>
        <v>196072.21462752382</v>
      </c>
    </row>
    <row r="43" spans="1:7" ht="18" x14ac:dyDescent="0.25">
      <c r="A43" t="s">
        <v>2</v>
      </c>
      <c r="B43" s="23">
        <f t="shared" si="0"/>
        <v>47088</v>
      </c>
      <c r="C43" s="24">
        <f t="shared" si="1"/>
        <v>196072.21462752382</v>
      </c>
      <c r="D43" s="24">
        <f t="shared" si="2"/>
        <v>2017.0915511034575</v>
      </c>
      <c r="E43" s="24">
        <f t="shared" si="3"/>
        <v>416.65345608348804</v>
      </c>
      <c r="F43" s="24">
        <f t="shared" si="4"/>
        <v>1600.4380950199695</v>
      </c>
      <c r="G43" s="24">
        <f t="shared" si="5"/>
        <v>194471.77653250386</v>
      </c>
    </row>
    <row r="44" spans="1:7" ht="18" x14ac:dyDescent="0.25">
      <c r="A44" t="s">
        <v>2</v>
      </c>
      <c r="B44" s="23">
        <f t="shared" si="0"/>
        <v>47119</v>
      </c>
      <c r="C44" s="24">
        <f t="shared" si="1"/>
        <v>194471.77653250386</v>
      </c>
      <c r="D44" s="24">
        <f t="shared" si="2"/>
        <v>2017.0915511034575</v>
      </c>
      <c r="E44" s="24">
        <f t="shared" si="3"/>
        <v>413.25252513157074</v>
      </c>
      <c r="F44" s="24">
        <f t="shared" si="4"/>
        <v>1603.8390259718867</v>
      </c>
      <c r="G44" s="24">
        <f t="shared" si="5"/>
        <v>192867.93750653198</v>
      </c>
    </row>
    <row r="45" spans="1:7" ht="18" x14ac:dyDescent="0.25">
      <c r="A45" t="s">
        <v>2</v>
      </c>
      <c r="B45" s="23">
        <f t="shared" si="0"/>
        <v>47150</v>
      </c>
      <c r="C45" s="24">
        <f t="shared" si="1"/>
        <v>192867.93750653198</v>
      </c>
      <c r="D45" s="24">
        <f t="shared" si="2"/>
        <v>2017.0915511034575</v>
      </c>
      <c r="E45" s="24">
        <f t="shared" si="3"/>
        <v>409.84436720138041</v>
      </c>
      <c r="F45" s="24">
        <f t="shared" si="4"/>
        <v>1607.247183902077</v>
      </c>
      <c r="G45" s="24">
        <f t="shared" si="5"/>
        <v>191260.6903226299</v>
      </c>
    </row>
    <row r="46" spans="1:7" ht="18" x14ac:dyDescent="0.25">
      <c r="A46" t="s">
        <v>2</v>
      </c>
      <c r="B46" s="23">
        <f t="shared" si="0"/>
        <v>47178</v>
      </c>
      <c r="C46" s="24">
        <f t="shared" si="1"/>
        <v>191260.6903226299</v>
      </c>
      <c r="D46" s="24">
        <f t="shared" si="2"/>
        <v>2017.0915511034575</v>
      </c>
      <c r="E46" s="24">
        <f t="shared" si="3"/>
        <v>406.42896693558851</v>
      </c>
      <c r="F46" s="24">
        <f t="shared" si="4"/>
        <v>1610.662584167869</v>
      </c>
      <c r="G46" s="24">
        <f t="shared" si="5"/>
        <v>189650.02773846203</v>
      </c>
    </row>
    <row r="47" spans="1:7" ht="18" x14ac:dyDescent="0.25">
      <c r="A47" t="s">
        <v>2</v>
      </c>
      <c r="B47" s="23">
        <f t="shared" si="0"/>
        <v>47209</v>
      </c>
      <c r="C47" s="24">
        <f t="shared" si="1"/>
        <v>189650.02773846203</v>
      </c>
      <c r="D47" s="24">
        <f t="shared" si="2"/>
        <v>2017.0915511034575</v>
      </c>
      <c r="E47" s="24">
        <f t="shared" si="3"/>
        <v>403.00630894423176</v>
      </c>
      <c r="F47" s="24">
        <f t="shared" si="4"/>
        <v>1614.0852421592258</v>
      </c>
      <c r="G47" s="24">
        <f t="shared" si="5"/>
        <v>188035.9424963028</v>
      </c>
    </row>
    <row r="48" spans="1:7" ht="18" x14ac:dyDescent="0.25">
      <c r="A48" t="s">
        <v>2</v>
      </c>
      <c r="B48" s="23">
        <f t="shared" si="0"/>
        <v>47239</v>
      </c>
      <c r="C48" s="24">
        <f t="shared" si="1"/>
        <v>188035.9424963028</v>
      </c>
      <c r="D48" s="24">
        <f t="shared" si="2"/>
        <v>2017.0915511034575</v>
      </c>
      <c r="E48" s="24">
        <f t="shared" si="3"/>
        <v>399.57637780464341</v>
      </c>
      <c r="F48" s="24">
        <f t="shared" si="4"/>
        <v>1617.515173298814</v>
      </c>
      <c r="G48" s="24">
        <f t="shared" si="5"/>
        <v>186418.427323004</v>
      </c>
    </row>
    <row r="49" spans="1:7" ht="18" x14ac:dyDescent="0.25">
      <c r="A49" t="s">
        <v>2</v>
      </c>
      <c r="B49" s="23">
        <f t="shared" si="0"/>
        <v>47270</v>
      </c>
      <c r="C49" s="24">
        <f t="shared" si="1"/>
        <v>186418.427323004</v>
      </c>
      <c r="D49" s="24">
        <f t="shared" si="2"/>
        <v>2017.0915511034575</v>
      </c>
      <c r="E49" s="24">
        <f t="shared" si="3"/>
        <v>396.1391580613834</v>
      </c>
      <c r="F49" s="24">
        <f t="shared" si="4"/>
        <v>1620.9523930420742</v>
      </c>
      <c r="G49" s="24">
        <f t="shared" si="5"/>
        <v>184797.47492996193</v>
      </c>
    </row>
    <row r="50" spans="1:7" ht="18" x14ac:dyDescent="0.25">
      <c r="A50" t="s">
        <v>2</v>
      </c>
      <c r="B50" s="23">
        <f t="shared" si="0"/>
        <v>47300</v>
      </c>
      <c r="C50" s="24">
        <f t="shared" si="1"/>
        <v>184797.47492996193</v>
      </c>
      <c r="D50" s="24">
        <f t="shared" si="2"/>
        <v>2017.0915511034575</v>
      </c>
      <c r="E50" s="24">
        <f t="shared" si="3"/>
        <v>392.69463422616906</v>
      </c>
      <c r="F50" s="24">
        <f t="shared" si="4"/>
        <v>1624.3969168772885</v>
      </c>
      <c r="G50" s="24">
        <f t="shared" si="5"/>
        <v>183173.07801308465</v>
      </c>
    </row>
    <row r="51" spans="1:7" ht="18" x14ac:dyDescent="0.25">
      <c r="A51" t="s">
        <v>2</v>
      </c>
      <c r="B51" s="23">
        <f t="shared" si="0"/>
        <v>47331</v>
      </c>
      <c r="C51" s="24">
        <f t="shared" si="1"/>
        <v>183173.07801308465</v>
      </c>
      <c r="D51" s="24">
        <f t="shared" si="2"/>
        <v>2017.0915511034575</v>
      </c>
      <c r="E51" s="24">
        <f t="shared" si="3"/>
        <v>389.24279077780488</v>
      </c>
      <c r="F51" s="24">
        <f t="shared" si="4"/>
        <v>1627.8487603256526</v>
      </c>
      <c r="G51" s="24">
        <f t="shared" si="5"/>
        <v>181545.22925275899</v>
      </c>
    </row>
    <row r="52" spans="1:7" ht="18" x14ac:dyDescent="0.25">
      <c r="A52" t="s">
        <v>2</v>
      </c>
      <c r="B52" s="23">
        <f t="shared" si="0"/>
        <v>47362</v>
      </c>
      <c r="C52" s="24">
        <f t="shared" si="1"/>
        <v>181545.22925275899</v>
      </c>
      <c r="D52" s="24">
        <f t="shared" si="2"/>
        <v>2017.0915511034575</v>
      </c>
      <c r="E52" s="24">
        <f t="shared" si="3"/>
        <v>385.78361216211283</v>
      </c>
      <c r="F52" s="24">
        <f t="shared" si="4"/>
        <v>1631.3079389413447</v>
      </c>
      <c r="G52" s="24">
        <f t="shared" si="5"/>
        <v>179913.92131381764</v>
      </c>
    </row>
    <row r="53" spans="1:7" ht="18" x14ac:dyDescent="0.25">
      <c r="A53" t="s">
        <v>2</v>
      </c>
      <c r="B53" s="23">
        <f t="shared" si="0"/>
        <v>47392</v>
      </c>
      <c r="C53" s="24">
        <f t="shared" si="1"/>
        <v>179913.92131381764</v>
      </c>
      <c r="D53" s="24">
        <f t="shared" si="2"/>
        <v>2017.0915511034575</v>
      </c>
      <c r="E53" s="24">
        <f t="shared" si="3"/>
        <v>382.3170827918625</v>
      </c>
      <c r="F53" s="24">
        <f t="shared" si="4"/>
        <v>1634.774468311595</v>
      </c>
      <c r="G53" s="24">
        <f t="shared" si="5"/>
        <v>178279.14684550604</v>
      </c>
    </row>
    <row r="54" spans="1:7" ht="18" x14ac:dyDescent="0.25">
      <c r="A54" t="s">
        <v>2</v>
      </c>
      <c r="B54" s="23">
        <f t="shared" si="0"/>
        <v>47423</v>
      </c>
      <c r="C54" s="24">
        <f t="shared" si="1"/>
        <v>178279.14684550604</v>
      </c>
      <c r="D54" s="24">
        <f t="shared" si="2"/>
        <v>2017.0915511034575</v>
      </c>
      <c r="E54" s="24">
        <f t="shared" si="3"/>
        <v>378.84318704670028</v>
      </c>
      <c r="F54" s="24">
        <f t="shared" si="4"/>
        <v>1638.2483640567573</v>
      </c>
      <c r="G54" s="24">
        <f t="shared" si="5"/>
        <v>176640.89848144929</v>
      </c>
    </row>
    <row r="55" spans="1:7" ht="18" x14ac:dyDescent="0.25">
      <c r="A55" t="s">
        <v>2</v>
      </c>
      <c r="B55" s="23">
        <f t="shared" si="0"/>
        <v>47453</v>
      </c>
      <c r="C55" s="24">
        <f t="shared" si="1"/>
        <v>176640.89848144929</v>
      </c>
      <c r="D55" s="24">
        <f t="shared" si="2"/>
        <v>2017.0915511034575</v>
      </c>
      <c r="E55" s="24">
        <f t="shared" si="3"/>
        <v>375.36190927307968</v>
      </c>
      <c r="F55" s="24">
        <f t="shared" si="4"/>
        <v>1641.7296418303779</v>
      </c>
      <c r="G55" s="24">
        <f t="shared" si="5"/>
        <v>174999.16883961891</v>
      </c>
    </row>
    <row r="56" spans="1:7" ht="18" x14ac:dyDescent="0.25">
      <c r="A56" t="s">
        <v>2</v>
      </c>
      <c r="B56" s="23">
        <f t="shared" si="0"/>
        <v>47484</v>
      </c>
      <c r="C56" s="24">
        <f t="shared" si="1"/>
        <v>174999.16883961891</v>
      </c>
      <c r="D56" s="24">
        <f t="shared" si="2"/>
        <v>2017.0915511034575</v>
      </c>
      <c r="E56" s="24">
        <f t="shared" si="3"/>
        <v>371.87323378419018</v>
      </c>
      <c r="F56" s="24">
        <f t="shared" si="4"/>
        <v>1645.2183173192673</v>
      </c>
      <c r="G56" s="24">
        <f t="shared" si="5"/>
        <v>173353.95052229965</v>
      </c>
    </row>
    <row r="57" spans="1:7" ht="18" x14ac:dyDescent="0.25">
      <c r="A57" t="s">
        <v>2</v>
      </c>
      <c r="B57" s="23">
        <f t="shared" si="0"/>
        <v>47515</v>
      </c>
      <c r="C57" s="24">
        <f t="shared" si="1"/>
        <v>173353.95052229965</v>
      </c>
      <c r="D57" s="24">
        <f t="shared" si="2"/>
        <v>2017.0915511034575</v>
      </c>
      <c r="E57" s="24">
        <f t="shared" si="3"/>
        <v>368.37714485988676</v>
      </c>
      <c r="F57" s="24">
        <f t="shared" si="4"/>
        <v>1648.7144062435707</v>
      </c>
      <c r="G57" s="24">
        <f t="shared" si="5"/>
        <v>171705.23611605607</v>
      </c>
    </row>
    <row r="58" spans="1:7" ht="18" x14ac:dyDescent="0.25">
      <c r="A58" t="s">
        <v>2</v>
      </c>
      <c r="B58" s="23">
        <f t="shared" si="0"/>
        <v>47543</v>
      </c>
      <c r="C58" s="24">
        <f t="shared" si="1"/>
        <v>171705.23611605607</v>
      </c>
      <c r="D58" s="24">
        <f t="shared" si="2"/>
        <v>2017.0915511034575</v>
      </c>
      <c r="E58" s="24">
        <f t="shared" si="3"/>
        <v>364.8736267466191</v>
      </c>
      <c r="F58" s="24">
        <f t="shared" si="4"/>
        <v>1652.2179243568385</v>
      </c>
      <c r="G58" s="24">
        <f t="shared" si="5"/>
        <v>170053.01819169923</v>
      </c>
    </row>
    <row r="59" spans="1:7" ht="18" x14ac:dyDescent="0.25">
      <c r="A59" t="s">
        <v>2</v>
      </c>
      <c r="B59" s="23">
        <f t="shared" si="0"/>
        <v>47574</v>
      </c>
      <c r="C59" s="24">
        <f t="shared" si="1"/>
        <v>170053.01819169923</v>
      </c>
      <c r="D59" s="24">
        <f t="shared" si="2"/>
        <v>2017.0915511034575</v>
      </c>
      <c r="E59" s="24">
        <f t="shared" si="3"/>
        <v>361.36266365736083</v>
      </c>
      <c r="F59" s="24">
        <f t="shared" si="4"/>
        <v>1655.7288874460967</v>
      </c>
      <c r="G59" s="24">
        <f t="shared" si="5"/>
        <v>168397.28930425312</v>
      </c>
    </row>
    <row r="60" spans="1:7" ht="18" x14ac:dyDescent="0.25">
      <c r="A60" t="s">
        <v>2</v>
      </c>
      <c r="B60" s="23">
        <f t="shared" si="0"/>
        <v>47604</v>
      </c>
      <c r="C60" s="24">
        <f t="shared" si="1"/>
        <v>168397.28930425312</v>
      </c>
      <c r="D60" s="24">
        <f t="shared" si="2"/>
        <v>2017.0915511034575</v>
      </c>
      <c r="E60" s="24">
        <f t="shared" si="3"/>
        <v>357.84423977153784</v>
      </c>
      <c r="F60" s="24">
        <f t="shared" si="4"/>
        <v>1659.2473113319197</v>
      </c>
      <c r="G60" s="24">
        <f t="shared" si="5"/>
        <v>166738.04199292121</v>
      </c>
    </row>
    <row r="61" spans="1:7" ht="18" x14ac:dyDescent="0.25">
      <c r="A61" t="s">
        <v>2</v>
      </c>
      <c r="B61" s="23">
        <f t="shared" si="0"/>
        <v>47635</v>
      </c>
      <c r="C61" s="24">
        <f t="shared" si="1"/>
        <v>166738.04199292121</v>
      </c>
      <c r="D61" s="24">
        <f t="shared" si="2"/>
        <v>2017.0915511034575</v>
      </c>
      <c r="E61" s="24">
        <f t="shared" si="3"/>
        <v>354.31833923495748</v>
      </c>
      <c r="F61" s="24">
        <f t="shared" si="4"/>
        <v>1662.7732118685001</v>
      </c>
      <c r="G61" s="24">
        <f t="shared" si="5"/>
        <v>165075.2687810527</v>
      </c>
    </row>
    <row r="62" spans="1:7" ht="18" x14ac:dyDescent="0.25">
      <c r="A62" t="s">
        <v>2</v>
      </c>
      <c r="B62" s="23">
        <f t="shared" si="0"/>
        <v>47665</v>
      </c>
      <c r="C62" s="24">
        <f t="shared" si="1"/>
        <v>165075.2687810527</v>
      </c>
      <c r="D62" s="24">
        <f t="shared" si="2"/>
        <v>2017.0915511034575</v>
      </c>
      <c r="E62" s="24">
        <f t="shared" si="3"/>
        <v>350.78494615973699</v>
      </c>
      <c r="F62" s="24">
        <f t="shared" si="4"/>
        <v>1666.3066049437205</v>
      </c>
      <c r="G62" s="24">
        <f t="shared" si="5"/>
        <v>163408.96217610897</v>
      </c>
    </row>
    <row r="63" spans="1:7" ht="18" x14ac:dyDescent="0.25">
      <c r="A63" t="s">
        <v>2</v>
      </c>
      <c r="B63" s="23">
        <f t="shared" si="0"/>
        <v>47696</v>
      </c>
      <c r="C63" s="24">
        <f t="shared" si="1"/>
        <v>163408.96217610897</v>
      </c>
      <c r="D63" s="24">
        <f t="shared" si="2"/>
        <v>2017.0915511034575</v>
      </c>
      <c r="E63" s="24">
        <f t="shared" si="3"/>
        <v>347.24404462423149</v>
      </c>
      <c r="F63" s="24">
        <f t="shared" si="4"/>
        <v>1669.847506479226</v>
      </c>
      <c r="G63" s="24">
        <f t="shared" si="5"/>
        <v>161739.11466962975</v>
      </c>
    </row>
    <row r="64" spans="1:7" ht="18" x14ac:dyDescent="0.25">
      <c r="A64" t="s">
        <v>2</v>
      </c>
      <c r="B64" s="23">
        <f t="shared" si="0"/>
        <v>47727</v>
      </c>
      <c r="C64" s="24">
        <f t="shared" si="1"/>
        <v>161739.11466962975</v>
      </c>
      <c r="D64" s="24">
        <f t="shared" si="2"/>
        <v>2017.0915511034575</v>
      </c>
      <c r="E64" s="24">
        <f t="shared" si="3"/>
        <v>343.69561867296312</v>
      </c>
      <c r="F64" s="24">
        <f t="shared" si="4"/>
        <v>1673.3959324304944</v>
      </c>
      <c r="G64" s="24">
        <f t="shared" si="5"/>
        <v>160065.71873719926</v>
      </c>
    </row>
    <row r="65" spans="1:7" ht="18" x14ac:dyDescent="0.25">
      <c r="A65" t="s">
        <v>2</v>
      </c>
      <c r="B65" s="23">
        <f t="shared" si="0"/>
        <v>47757</v>
      </c>
      <c r="C65" s="24">
        <f t="shared" si="1"/>
        <v>160065.71873719926</v>
      </c>
      <c r="D65" s="24">
        <f t="shared" si="2"/>
        <v>2017.0915511034575</v>
      </c>
      <c r="E65" s="24">
        <f t="shared" si="3"/>
        <v>340.13965231654839</v>
      </c>
      <c r="F65" s="24">
        <f t="shared" si="4"/>
        <v>1676.9518987869092</v>
      </c>
      <c r="G65" s="24">
        <f t="shared" si="5"/>
        <v>158388.76683841235</v>
      </c>
    </row>
    <row r="66" spans="1:7" ht="18" x14ac:dyDescent="0.25">
      <c r="A66" t="s">
        <v>2</v>
      </c>
      <c r="B66" s="23">
        <f t="shared" si="0"/>
        <v>47788</v>
      </c>
      <c r="C66" s="24">
        <f t="shared" si="1"/>
        <v>158388.76683841235</v>
      </c>
      <c r="D66" s="24">
        <f t="shared" si="2"/>
        <v>2017.0915511034575</v>
      </c>
      <c r="E66" s="24">
        <f t="shared" si="3"/>
        <v>336.57612953162624</v>
      </c>
      <c r="F66" s="24">
        <f t="shared" si="4"/>
        <v>1680.5154215718312</v>
      </c>
      <c r="G66" s="24">
        <f t="shared" si="5"/>
        <v>156708.25141684053</v>
      </c>
    </row>
    <row r="67" spans="1:7" ht="18" x14ac:dyDescent="0.25">
      <c r="A67" t="s">
        <v>2</v>
      </c>
      <c r="B67" s="23">
        <f t="shared" si="0"/>
        <v>47818</v>
      </c>
      <c r="C67" s="24">
        <f t="shared" si="1"/>
        <v>156708.25141684053</v>
      </c>
      <c r="D67" s="24">
        <f t="shared" si="2"/>
        <v>2017.0915511034575</v>
      </c>
      <c r="E67" s="24">
        <f t="shared" si="3"/>
        <v>333.00503426078609</v>
      </c>
      <c r="F67" s="24">
        <f t="shared" si="4"/>
        <v>1684.0865168426715</v>
      </c>
      <c r="G67" s="24">
        <f t="shared" si="5"/>
        <v>155024.16489999785</v>
      </c>
    </row>
    <row r="68" spans="1:7" ht="18" x14ac:dyDescent="0.25">
      <c r="A68" t="s">
        <v>2</v>
      </c>
      <c r="B68" s="23">
        <f t="shared" si="0"/>
        <v>47849</v>
      </c>
      <c r="C68" s="24">
        <f t="shared" si="1"/>
        <v>155024.16489999785</v>
      </c>
      <c r="D68" s="24">
        <f t="shared" si="2"/>
        <v>2017.0915511034575</v>
      </c>
      <c r="E68" s="24">
        <f t="shared" si="3"/>
        <v>329.42635041249542</v>
      </c>
      <c r="F68" s="24">
        <f t="shared" si="4"/>
        <v>1687.6652006909621</v>
      </c>
      <c r="G68" s="24">
        <f t="shared" si="5"/>
        <v>153336.49969930688</v>
      </c>
    </row>
    <row r="69" spans="1:7" ht="18" x14ac:dyDescent="0.25">
      <c r="A69" t="s">
        <v>2</v>
      </c>
      <c r="B69" s="23">
        <f t="shared" si="0"/>
        <v>47880</v>
      </c>
      <c r="C69" s="24">
        <f t="shared" si="1"/>
        <v>153336.49969930688</v>
      </c>
      <c r="D69" s="24">
        <f t="shared" si="2"/>
        <v>2017.0915511034575</v>
      </c>
      <c r="E69" s="24">
        <f t="shared" si="3"/>
        <v>325.8400618610271</v>
      </c>
      <c r="F69" s="24">
        <f t="shared" si="4"/>
        <v>1691.2514892424304</v>
      </c>
      <c r="G69" s="24">
        <f t="shared" si="5"/>
        <v>151645.24821006446</v>
      </c>
    </row>
    <row r="70" spans="1:7" ht="18" x14ac:dyDescent="0.25">
      <c r="A70" t="s">
        <v>2</v>
      </c>
      <c r="B70" s="23">
        <f t="shared" si="0"/>
        <v>47908</v>
      </c>
      <c r="C70" s="24">
        <f t="shared" si="1"/>
        <v>151645.24821006446</v>
      </c>
      <c r="D70" s="24">
        <f t="shared" si="2"/>
        <v>2017.0915511034575</v>
      </c>
      <c r="E70" s="24">
        <f t="shared" si="3"/>
        <v>322.24615244638693</v>
      </c>
      <c r="F70" s="24">
        <f t="shared" si="4"/>
        <v>1694.8453986570705</v>
      </c>
      <c r="G70" s="24">
        <f t="shared" si="5"/>
        <v>149950.40281140737</v>
      </c>
    </row>
    <row r="71" spans="1:7" ht="18" x14ac:dyDescent="0.25">
      <c r="A71" t="s">
        <v>2</v>
      </c>
      <c r="B71" s="23">
        <f t="shared" si="0"/>
        <v>47939</v>
      </c>
      <c r="C71" s="24">
        <f t="shared" si="1"/>
        <v>149950.40281140737</v>
      </c>
      <c r="D71" s="24">
        <f t="shared" si="2"/>
        <v>2017.0915511034575</v>
      </c>
      <c r="E71" s="24">
        <f t="shared" si="3"/>
        <v>318.64460597424062</v>
      </c>
      <c r="F71" s="24">
        <f t="shared" si="4"/>
        <v>1698.4469451292168</v>
      </c>
      <c r="G71" s="24">
        <f t="shared" si="5"/>
        <v>148251.95586627815</v>
      </c>
    </row>
    <row r="72" spans="1:7" ht="18" x14ac:dyDescent="0.25">
      <c r="A72" t="s">
        <v>2</v>
      </c>
      <c r="B72" s="23">
        <f t="shared" si="0"/>
        <v>47969</v>
      </c>
      <c r="C72" s="24">
        <f t="shared" si="1"/>
        <v>148251.95586627815</v>
      </c>
      <c r="D72" s="24">
        <f t="shared" si="2"/>
        <v>2017.0915511034575</v>
      </c>
      <c r="E72" s="24">
        <f t="shared" si="3"/>
        <v>315.03540621584108</v>
      </c>
      <c r="F72" s="24">
        <f t="shared" si="4"/>
        <v>1702.0561448876165</v>
      </c>
      <c r="G72" s="24">
        <f t="shared" si="5"/>
        <v>146549.89972139054</v>
      </c>
    </row>
    <row r="73" spans="1:7" ht="18" x14ac:dyDescent="0.25">
      <c r="A73" t="s">
        <v>2</v>
      </c>
      <c r="B73" s="23">
        <f t="shared" ref="B73:B136" si="6">IF(ROW(B73)&lt;LoanPeriod*12+ROW($B$9)-1,EDATE(B72,1)," ")</f>
        <v>48000</v>
      </c>
      <c r="C73" s="24">
        <f t="shared" ref="C73:C136" si="7">IF(ROW(B73)&lt;LoanPeriod*12+ROW($B$9)-1,G72," ")</f>
        <v>146549.89972139054</v>
      </c>
      <c r="D73" s="24">
        <f t="shared" ref="D73:D136" si="8">IF(ROW(C73)&lt;LoanPeriod*12+ROW($B$9)-1,MonthlyPayment," ")</f>
        <v>2017.0915511034575</v>
      </c>
      <c r="E73" s="24">
        <f t="shared" ref="E73:E136" si="9">IF(ROW(C73)&lt;LoanPeriod*12+ROW($B$9)-1,C73*InterestRate/100/12," ")</f>
        <v>311.41853690795489</v>
      </c>
      <c r="F73" s="24">
        <f t="shared" ref="F73:F136" si="10">IF(ROW(B73)&lt;LoanPeriod*12+ROW($B$9)-1,D73-E73," ")</f>
        <v>1705.6730141955027</v>
      </c>
      <c r="G73" s="24">
        <f t="shared" ref="G73:G136" si="11">IF(ROW(C73)&lt;LoanPeriod*12+ROW($B$9)-1,C73-F73," ")</f>
        <v>144844.22670719505</v>
      </c>
    </row>
    <row r="74" spans="1:7" ht="18" x14ac:dyDescent="0.25">
      <c r="A74" t="s">
        <v>2</v>
      </c>
      <c r="B74" s="23">
        <f t="shared" si="6"/>
        <v>48030</v>
      </c>
      <c r="C74" s="24">
        <f t="shared" si="7"/>
        <v>144844.22670719505</v>
      </c>
      <c r="D74" s="24">
        <f t="shared" si="8"/>
        <v>2017.0915511034575</v>
      </c>
      <c r="E74" s="24">
        <f t="shared" si="9"/>
        <v>307.79398175278942</v>
      </c>
      <c r="F74" s="24">
        <f t="shared" si="10"/>
        <v>1709.297569350668</v>
      </c>
      <c r="G74" s="24">
        <f t="shared" si="11"/>
        <v>143134.92913784439</v>
      </c>
    </row>
    <row r="75" spans="1:7" ht="18" x14ac:dyDescent="0.25">
      <c r="A75" t="s">
        <v>2</v>
      </c>
      <c r="B75" s="23">
        <f t="shared" si="6"/>
        <v>48061</v>
      </c>
      <c r="C75" s="24">
        <f t="shared" si="7"/>
        <v>143134.92913784439</v>
      </c>
      <c r="D75" s="24">
        <f t="shared" si="8"/>
        <v>2017.0915511034575</v>
      </c>
      <c r="E75" s="24">
        <f t="shared" si="9"/>
        <v>304.16172441791929</v>
      </c>
      <c r="F75" s="24">
        <f t="shared" si="10"/>
        <v>1712.9298266855383</v>
      </c>
      <c r="G75" s="24">
        <f t="shared" si="11"/>
        <v>141421.99931115884</v>
      </c>
    </row>
    <row r="76" spans="1:7" ht="18" x14ac:dyDescent="0.25">
      <c r="A76" t="s">
        <v>2</v>
      </c>
      <c r="B76" s="23">
        <f t="shared" si="6"/>
        <v>48092</v>
      </c>
      <c r="C76" s="24">
        <f t="shared" si="7"/>
        <v>141421.99931115884</v>
      </c>
      <c r="D76" s="24">
        <f t="shared" si="8"/>
        <v>2017.0915511034575</v>
      </c>
      <c r="E76" s="24">
        <f t="shared" si="9"/>
        <v>300.5217485362125</v>
      </c>
      <c r="F76" s="24">
        <f t="shared" si="10"/>
        <v>1716.569802567245</v>
      </c>
      <c r="G76" s="24">
        <f t="shared" si="11"/>
        <v>139705.42950859159</v>
      </c>
    </row>
    <row r="77" spans="1:7" ht="18" x14ac:dyDescent="0.25">
      <c r="A77" t="s">
        <v>2</v>
      </c>
      <c r="B77" s="23">
        <f t="shared" si="6"/>
        <v>48122</v>
      </c>
      <c r="C77" s="24">
        <f t="shared" si="7"/>
        <v>139705.42950859159</v>
      </c>
      <c r="D77" s="24">
        <f t="shared" si="8"/>
        <v>2017.0915511034575</v>
      </c>
      <c r="E77" s="24">
        <f t="shared" si="9"/>
        <v>296.87403770575713</v>
      </c>
      <c r="F77" s="24">
        <f t="shared" si="10"/>
        <v>1720.2175133977003</v>
      </c>
      <c r="G77" s="24">
        <f t="shared" si="11"/>
        <v>137985.21199519388</v>
      </c>
    </row>
    <row r="78" spans="1:7" ht="18" x14ac:dyDescent="0.25">
      <c r="A78" t="s">
        <v>2</v>
      </c>
      <c r="B78" s="23">
        <f t="shared" si="6"/>
        <v>48153</v>
      </c>
      <c r="C78" s="24">
        <f t="shared" si="7"/>
        <v>137985.21199519388</v>
      </c>
      <c r="D78" s="24">
        <f t="shared" si="8"/>
        <v>2017.0915511034575</v>
      </c>
      <c r="E78" s="24">
        <f t="shared" si="9"/>
        <v>293.21857548978699</v>
      </c>
      <c r="F78" s="24">
        <f t="shared" si="10"/>
        <v>1723.8729756136704</v>
      </c>
      <c r="G78" s="24">
        <f t="shared" si="11"/>
        <v>136261.33901958022</v>
      </c>
    </row>
    <row r="79" spans="1:7" ht="18" x14ac:dyDescent="0.25">
      <c r="A79" t="s">
        <v>2</v>
      </c>
      <c r="B79" s="23">
        <f t="shared" si="6"/>
        <v>48183</v>
      </c>
      <c r="C79" s="24">
        <f t="shared" si="7"/>
        <v>136261.33901958022</v>
      </c>
      <c r="D79" s="24">
        <f t="shared" si="8"/>
        <v>2017.0915511034575</v>
      </c>
      <c r="E79" s="24">
        <f t="shared" si="9"/>
        <v>289.55534541660796</v>
      </c>
      <c r="F79" s="24">
        <f t="shared" si="10"/>
        <v>1727.5362056868496</v>
      </c>
      <c r="G79" s="24">
        <f t="shared" si="11"/>
        <v>134533.80281389336</v>
      </c>
    </row>
    <row r="80" spans="1:7" ht="18" x14ac:dyDescent="0.25">
      <c r="A80" t="s">
        <v>2</v>
      </c>
      <c r="B80" s="23">
        <f t="shared" si="6"/>
        <v>48214</v>
      </c>
      <c r="C80" s="24">
        <f t="shared" si="7"/>
        <v>134533.80281389336</v>
      </c>
      <c r="D80" s="24">
        <f t="shared" si="8"/>
        <v>2017.0915511034575</v>
      </c>
      <c r="E80" s="24">
        <f t="shared" si="9"/>
        <v>285.88433097952338</v>
      </c>
      <c r="F80" s="24">
        <f t="shared" si="10"/>
        <v>1731.2072201239341</v>
      </c>
      <c r="G80" s="24">
        <f t="shared" si="11"/>
        <v>132802.59559376942</v>
      </c>
    </row>
    <row r="81" spans="1:7" ht="18" x14ac:dyDescent="0.25">
      <c r="A81" t="s">
        <v>2</v>
      </c>
      <c r="B81" s="23">
        <f t="shared" si="6"/>
        <v>48245</v>
      </c>
      <c r="C81" s="24">
        <f t="shared" si="7"/>
        <v>132802.59559376942</v>
      </c>
      <c r="D81" s="24">
        <f t="shared" si="8"/>
        <v>2017.0915511034575</v>
      </c>
      <c r="E81" s="24">
        <f t="shared" si="9"/>
        <v>282.20551563676003</v>
      </c>
      <c r="F81" s="24">
        <f t="shared" si="10"/>
        <v>1734.8860354666974</v>
      </c>
      <c r="G81" s="24">
        <f t="shared" si="11"/>
        <v>131067.70955830273</v>
      </c>
    </row>
    <row r="82" spans="1:7" ht="18" x14ac:dyDescent="0.25">
      <c r="A82" t="s">
        <v>2</v>
      </c>
      <c r="B82" s="23">
        <f t="shared" si="6"/>
        <v>48274</v>
      </c>
      <c r="C82" s="24">
        <f t="shared" si="7"/>
        <v>131067.70955830273</v>
      </c>
      <c r="D82" s="24">
        <f t="shared" si="8"/>
        <v>2017.0915511034575</v>
      </c>
      <c r="E82" s="24">
        <f t="shared" si="9"/>
        <v>278.51888281139327</v>
      </c>
      <c r="F82" s="24">
        <f t="shared" si="10"/>
        <v>1738.5726682920642</v>
      </c>
      <c r="G82" s="24">
        <f t="shared" si="11"/>
        <v>129329.13689001066</v>
      </c>
    </row>
    <row r="83" spans="1:7" ht="18" x14ac:dyDescent="0.25">
      <c r="A83" t="s">
        <v>2</v>
      </c>
      <c r="B83" s="23">
        <f t="shared" si="6"/>
        <v>48305</v>
      </c>
      <c r="C83" s="24">
        <f t="shared" si="7"/>
        <v>129329.13689001066</v>
      </c>
      <c r="D83" s="24">
        <f t="shared" si="8"/>
        <v>2017.0915511034575</v>
      </c>
      <c r="E83" s="24">
        <f t="shared" si="9"/>
        <v>274.82441589127262</v>
      </c>
      <c r="F83" s="24">
        <f t="shared" si="10"/>
        <v>1742.2671352121849</v>
      </c>
      <c r="G83" s="24">
        <f t="shared" si="11"/>
        <v>127586.86975479848</v>
      </c>
    </row>
    <row r="84" spans="1:7" ht="18" x14ac:dyDescent="0.25">
      <c r="A84" t="s">
        <v>2</v>
      </c>
      <c r="B84" s="23">
        <f t="shared" si="6"/>
        <v>48335</v>
      </c>
      <c r="C84" s="24">
        <f t="shared" si="7"/>
        <v>127586.86975479848</v>
      </c>
      <c r="D84" s="24">
        <f t="shared" si="8"/>
        <v>2017.0915511034575</v>
      </c>
      <c r="E84" s="24">
        <f t="shared" si="9"/>
        <v>271.12209822894675</v>
      </c>
      <c r="F84" s="24">
        <f t="shared" si="10"/>
        <v>1745.9694528745108</v>
      </c>
      <c r="G84" s="24">
        <f t="shared" si="11"/>
        <v>125840.90030192396</v>
      </c>
    </row>
    <row r="85" spans="1:7" ht="18" x14ac:dyDescent="0.25">
      <c r="A85" t="s">
        <v>2</v>
      </c>
      <c r="B85" s="23">
        <f t="shared" si="6"/>
        <v>48366</v>
      </c>
      <c r="C85" s="24">
        <f t="shared" si="7"/>
        <v>125840.90030192396</v>
      </c>
      <c r="D85" s="24">
        <f t="shared" si="8"/>
        <v>2017.0915511034575</v>
      </c>
      <c r="E85" s="24">
        <f t="shared" si="9"/>
        <v>267.4119131415884</v>
      </c>
      <c r="F85" s="24">
        <f t="shared" si="10"/>
        <v>1749.679637961869</v>
      </c>
      <c r="G85" s="24">
        <f t="shared" si="11"/>
        <v>124091.22066396209</v>
      </c>
    </row>
    <row r="86" spans="1:7" ht="18" x14ac:dyDescent="0.25">
      <c r="A86" t="s">
        <v>2</v>
      </c>
      <c r="B86" s="23">
        <f t="shared" si="6"/>
        <v>48396</v>
      </c>
      <c r="C86" s="24">
        <f t="shared" si="7"/>
        <v>124091.22066396209</v>
      </c>
      <c r="D86" s="24">
        <f t="shared" si="8"/>
        <v>2017.0915511034575</v>
      </c>
      <c r="E86" s="24">
        <f t="shared" si="9"/>
        <v>263.69384391091944</v>
      </c>
      <c r="F86" s="24">
        <f t="shared" si="10"/>
        <v>1753.3977071925381</v>
      </c>
      <c r="G86" s="24">
        <f t="shared" si="11"/>
        <v>122337.82295676955</v>
      </c>
    </row>
    <row r="87" spans="1:7" ht="18" x14ac:dyDescent="0.25">
      <c r="A87" t="s">
        <v>2</v>
      </c>
      <c r="B87" s="23">
        <f t="shared" si="6"/>
        <v>48427</v>
      </c>
      <c r="C87" s="24">
        <f t="shared" si="7"/>
        <v>122337.82295676955</v>
      </c>
      <c r="D87" s="24">
        <f t="shared" si="8"/>
        <v>2017.0915511034575</v>
      </c>
      <c r="E87" s="24">
        <f t="shared" si="9"/>
        <v>259.9678737831353</v>
      </c>
      <c r="F87" s="24">
        <f t="shared" si="10"/>
        <v>1757.1236773203223</v>
      </c>
      <c r="G87" s="24">
        <f t="shared" si="11"/>
        <v>120580.69927944923</v>
      </c>
    </row>
    <row r="88" spans="1:7" ht="18" x14ac:dyDescent="0.25">
      <c r="A88" t="s">
        <v>2</v>
      </c>
      <c r="B88" s="23">
        <f t="shared" si="6"/>
        <v>48458</v>
      </c>
      <c r="C88" s="24">
        <f t="shared" si="7"/>
        <v>120580.69927944923</v>
      </c>
      <c r="D88" s="24">
        <f t="shared" si="8"/>
        <v>2017.0915511034575</v>
      </c>
      <c r="E88" s="24">
        <f t="shared" si="9"/>
        <v>256.23398596882959</v>
      </c>
      <c r="F88" s="24">
        <f t="shared" si="10"/>
        <v>1760.857565134628</v>
      </c>
      <c r="G88" s="24">
        <f t="shared" si="11"/>
        <v>118819.84171431459</v>
      </c>
    </row>
    <row r="89" spans="1:7" ht="18" x14ac:dyDescent="0.25">
      <c r="A89" t="s">
        <v>2</v>
      </c>
      <c r="B89" s="23">
        <f t="shared" si="6"/>
        <v>48488</v>
      </c>
      <c r="C89" s="24">
        <f t="shared" si="7"/>
        <v>118819.84171431459</v>
      </c>
      <c r="D89" s="24">
        <f t="shared" si="8"/>
        <v>2017.0915511034575</v>
      </c>
      <c r="E89" s="24">
        <f t="shared" si="9"/>
        <v>252.49216364291851</v>
      </c>
      <c r="F89" s="24">
        <f t="shared" si="10"/>
        <v>1764.599387460539</v>
      </c>
      <c r="G89" s="24">
        <f t="shared" si="11"/>
        <v>117055.24232685406</v>
      </c>
    </row>
    <row r="90" spans="1:7" ht="18" x14ac:dyDescent="0.25">
      <c r="A90" t="s">
        <v>2</v>
      </c>
      <c r="B90" s="23">
        <f t="shared" si="6"/>
        <v>48519</v>
      </c>
      <c r="C90" s="24">
        <f t="shared" si="7"/>
        <v>117055.24232685406</v>
      </c>
      <c r="D90" s="24">
        <f t="shared" si="8"/>
        <v>2017.0915511034575</v>
      </c>
      <c r="E90" s="24">
        <f t="shared" si="9"/>
        <v>248.74238994456491</v>
      </c>
      <c r="F90" s="24">
        <f t="shared" si="10"/>
        <v>1768.3491611588927</v>
      </c>
      <c r="G90" s="24">
        <f t="shared" si="11"/>
        <v>115286.89316569516</v>
      </c>
    </row>
    <row r="91" spans="1:7" ht="18" x14ac:dyDescent="0.25">
      <c r="A91" t="s">
        <v>2</v>
      </c>
      <c r="B91" s="23">
        <f t="shared" si="6"/>
        <v>48549</v>
      </c>
      <c r="C91" s="24">
        <f t="shared" si="7"/>
        <v>115286.89316569516</v>
      </c>
      <c r="D91" s="24">
        <f t="shared" si="8"/>
        <v>2017.0915511034575</v>
      </c>
      <c r="E91" s="24">
        <f t="shared" si="9"/>
        <v>244.98464797710218</v>
      </c>
      <c r="F91" s="24">
        <f t="shared" si="10"/>
        <v>1772.1069031263553</v>
      </c>
      <c r="G91" s="24">
        <f t="shared" si="11"/>
        <v>113514.7862625688</v>
      </c>
    </row>
    <row r="92" spans="1:7" ht="18" x14ac:dyDescent="0.25">
      <c r="A92" t="s">
        <v>2</v>
      </c>
      <c r="B92" s="23">
        <f t="shared" si="6"/>
        <v>48580</v>
      </c>
      <c r="C92" s="24">
        <f t="shared" si="7"/>
        <v>113514.7862625688</v>
      </c>
      <c r="D92" s="24">
        <f t="shared" si="8"/>
        <v>2017.0915511034575</v>
      </c>
      <c r="E92" s="24">
        <f t="shared" si="9"/>
        <v>241.21892080795871</v>
      </c>
      <c r="F92" s="24">
        <f t="shared" si="10"/>
        <v>1775.8726302954988</v>
      </c>
      <c r="G92" s="24">
        <f t="shared" si="11"/>
        <v>111738.9136322733</v>
      </c>
    </row>
    <row r="93" spans="1:7" ht="18" x14ac:dyDescent="0.25">
      <c r="A93" t="s">
        <v>2</v>
      </c>
      <c r="B93" s="23">
        <f t="shared" si="6"/>
        <v>48611</v>
      </c>
      <c r="C93" s="24">
        <f t="shared" si="7"/>
        <v>111738.9136322733</v>
      </c>
      <c r="D93" s="24">
        <f t="shared" si="8"/>
        <v>2017.0915511034575</v>
      </c>
      <c r="E93" s="24">
        <f t="shared" si="9"/>
        <v>237.44519146858076</v>
      </c>
      <c r="F93" s="24">
        <f t="shared" si="10"/>
        <v>1779.6463596348767</v>
      </c>
      <c r="G93" s="24">
        <f t="shared" si="11"/>
        <v>109959.26727263842</v>
      </c>
    </row>
    <row r="94" spans="1:7" ht="18" x14ac:dyDescent="0.25">
      <c r="A94" t="s">
        <v>2</v>
      </c>
      <c r="B94" s="23">
        <f t="shared" si="6"/>
        <v>48639</v>
      </c>
      <c r="C94" s="24">
        <f t="shared" si="7"/>
        <v>109959.26727263842</v>
      </c>
      <c r="D94" s="24">
        <f t="shared" si="8"/>
        <v>2017.0915511034575</v>
      </c>
      <c r="E94" s="24">
        <f t="shared" si="9"/>
        <v>233.66344295435661</v>
      </c>
      <c r="F94" s="24">
        <f t="shared" si="10"/>
        <v>1783.4281081491008</v>
      </c>
      <c r="G94" s="24">
        <f t="shared" si="11"/>
        <v>108175.83916448931</v>
      </c>
    </row>
    <row r="95" spans="1:7" ht="18" x14ac:dyDescent="0.25">
      <c r="A95" t="s">
        <v>2</v>
      </c>
      <c r="B95" s="23">
        <f t="shared" si="6"/>
        <v>48670</v>
      </c>
      <c r="C95" s="24">
        <f t="shared" si="7"/>
        <v>108175.83916448931</v>
      </c>
      <c r="D95" s="24">
        <f t="shared" si="8"/>
        <v>2017.0915511034575</v>
      </c>
      <c r="E95" s="24">
        <f t="shared" si="9"/>
        <v>229.87365822453978</v>
      </c>
      <c r="F95" s="24">
        <f t="shared" si="10"/>
        <v>1787.2178928789176</v>
      </c>
      <c r="G95" s="24">
        <f t="shared" si="11"/>
        <v>106388.62127161039</v>
      </c>
    </row>
    <row r="96" spans="1:7" ht="18" x14ac:dyDescent="0.25">
      <c r="A96" t="s">
        <v>2</v>
      </c>
      <c r="B96" s="23">
        <f t="shared" si="6"/>
        <v>48700</v>
      </c>
      <c r="C96" s="24">
        <f t="shared" si="7"/>
        <v>106388.62127161039</v>
      </c>
      <c r="D96" s="24">
        <f t="shared" si="8"/>
        <v>2017.0915511034575</v>
      </c>
      <c r="E96" s="24">
        <f t="shared" si="9"/>
        <v>226.07582020217208</v>
      </c>
      <c r="F96" s="24">
        <f t="shared" si="10"/>
        <v>1791.0157309012855</v>
      </c>
      <c r="G96" s="24">
        <f t="shared" si="11"/>
        <v>104597.6055407091</v>
      </c>
    </row>
    <row r="97" spans="1:7" ht="18" x14ac:dyDescent="0.25">
      <c r="A97" t="s">
        <v>2</v>
      </c>
      <c r="B97" s="23">
        <f t="shared" si="6"/>
        <v>48731</v>
      </c>
      <c r="C97" s="24">
        <f t="shared" si="7"/>
        <v>104597.6055407091</v>
      </c>
      <c r="D97" s="24">
        <f t="shared" si="8"/>
        <v>2017.0915511034575</v>
      </c>
      <c r="E97" s="24">
        <f t="shared" si="9"/>
        <v>222.2699117740068</v>
      </c>
      <c r="F97" s="24">
        <f t="shared" si="10"/>
        <v>1794.8216393294506</v>
      </c>
      <c r="G97" s="24">
        <f t="shared" si="11"/>
        <v>102802.78390137965</v>
      </c>
    </row>
    <row r="98" spans="1:7" ht="18" x14ac:dyDescent="0.25">
      <c r="A98" t="s">
        <v>2</v>
      </c>
      <c r="B98" s="23">
        <f t="shared" si="6"/>
        <v>48761</v>
      </c>
      <c r="C98" s="24">
        <f t="shared" si="7"/>
        <v>102802.78390137965</v>
      </c>
      <c r="D98" s="24">
        <f t="shared" si="8"/>
        <v>2017.0915511034575</v>
      </c>
      <c r="E98" s="24">
        <f t="shared" si="9"/>
        <v>218.45591579043176</v>
      </c>
      <c r="F98" s="24">
        <f t="shared" si="10"/>
        <v>1798.6356353130257</v>
      </c>
      <c r="G98" s="24">
        <f t="shared" si="11"/>
        <v>101004.14826606662</v>
      </c>
    </row>
    <row r="99" spans="1:7" ht="18" x14ac:dyDescent="0.25">
      <c r="A99" t="s">
        <v>2</v>
      </c>
      <c r="B99" s="23">
        <f t="shared" si="6"/>
        <v>48792</v>
      </c>
      <c r="C99" s="24">
        <f t="shared" si="7"/>
        <v>101004.14826606662</v>
      </c>
      <c r="D99" s="24">
        <f t="shared" si="8"/>
        <v>2017.0915511034575</v>
      </c>
      <c r="E99" s="24">
        <f t="shared" si="9"/>
        <v>214.63381506539156</v>
      </c>
      <c r="F99" s="24">
        <f t="shared" si="10"/>
        <v>1802.4577360380658</v>
      </c>
      <c r="G99" s="24">
        <f t="shared" si="11"/>
        <v>99201.690530028558</v>
      </c>
    </row>
    <row r="100" spans="1:7" ht="18" x14ac:dyDescent="0.25">
      <c r="A100" t="s">
        <v>2</v>
      </c>
      <c r="B100" s="23">
        <f t="shared" si="6"/>
        <v>48823</v>
      </c>
      <c r="C100" s="24">
        <f t="shared" si="7"/>
        <v>99201.690530028558</v>
      </c>
      <c r="D100" s="24">
        <f t="shared" si="8"/>
        <v>2017.0915511034575</v>
      </c>
      <c r="E100" s="24">
        <f t="shared" si="9"/>
        <v>210.80359237631069</v>
      </c>
      <c r="F100" s="24">
        <f t="shared" si="10"/>
        <v>1806.2879587271468</v>
      </c>
      <c r="G100" s="24">
        <f t="shared" si="11"/>
        <v>97395.402571301413</v>
      </c>
    </row>
    <row r="101" spans="1:7" ht="18" x14ac:dyDescent="0.25">
      <c r="A101" t="s">
        <v>2</v>
      </c>
      <c r="B101" s="23">
        <f t="shared" si="6"/>
        <v>48853</v>
      </c>
      <c r="C101" s="24">
        <f t="shared" si="7"/>
        <v>97395.402571301413</v>
      </c>
      <c r="D101" s="24">
        <f t="shared" si="8"/>
        <v>2017.0915511034575</v>
      </c>
      <c r="E101" s="24">
        <f t="shared" si="9"/>
        <v>206.96523046401546</v>
      </c>
      <c r="F101" s="24">
        <f t="shared" si="10"/>
        <v>1810.1263206394419</v>
      </c>
      <c r="G101" s="24">
        <f t="shared" si="11"/>
        <v>95585.276250661977</v>
      </c>
    </row>
    <row r="102" spans="1:7" ht="18" x14ac:dyDescent="0.25">
      <c r="A102" t="s">
        <v>2</v>
      </c>
      <c r="B102" s="23">
        <f t="shared" si="6"/>
        <v>48884</v>
      </c>
      <c r="C102" s="24">
        <f t="shared" si="7"/>
        <v>95585.276250661977</v>
      </c>
      <c r="D102" s="24">
        <f t="shared" si="8"/>
        <v>2017.0915511034575</v>
      </c>
      <c r="E102" s="24">
        <f t="shared" si="9"/>
        <v>203.1187120326567</v>
      </c>
      <c r="F102" s="24">
        <f t="shared" si="10"/>
        <v>1813.9728390708008</v>
      </c>
      <c r="G102" s="24">
        <f t="shared" si="11"/>
        <v>93771.303411591172</v>
      </c>
    </row>
    <row r="103" spans="1:7" ht="18" x14ac:dyDescent="0.25">
      <c r="A103" t="s">
        <v>2</v>
      </c>
      <c r="B103" s="23">
        <f t="shared" si="6"/>
        <v>48914</v>
      </c>
      <c r="C103" s="24">
        <f t="shared" si="7"/>
        <v>93771.303411591172</v>
      </c>
      <c r="D103" s="24">
        <f t="shared" si="8"/>
        <v>2017.0915511034575</v>
      </c>
      <c r="E103" s="24">
        <f t="shared" si="9"/>
        <v>199.26401974963122</v>
      </c>
      <c r="F103" s="24">
        <f t="shared" si="10"/>
        <v>1817.8275313538263</v>
      </c>
      <c r="G103" s="24">
        <f t="shared" si="11"/>
        <v>91953.47588023734</v>
      </c>
    </row>
    <row r="104" spans="1:7" ht="18" x14ac:dyDescent="0.25">
      <c r="A104" t="s">
        <v>2</v>
      </c>
      <c r="B104" s="23">
        <f t="shared" si="6"/>
        <v>48945</v>
      </c>
      <c r="C104" s="24">
        <f t="shared" si="7"/>
        <v>91953.47588023734</v>
      </c>
      <c r="D104" s="24">
        <f t="shared" si="8"/>
        <v>2017.0915511034575</v>
      </c>
      <c r="E104" s="24">
        <f t="shared" si="9"/>
        <v>195.40113624550432</v>
      </c>
      <c r="F104" s="24">
        <f t="shared" si="10"/>
        <v>1821.6904148579531</v>
      </c>
      <c r="G104" s="24">
        <f t="shared" si="11"/>
        <v>90131.785465379391</v>
      </c>
    </row>
    <row r="105" spans="1:7" ht="18" x14ac:dyDescent="0.25">
      <c r="A105" t="s">
        <v>2</v>
      </c>
      <c r="B105" s="23">
        <f t="shared" si="6"/>
        <v>48976</v>
      </c>
      <c r="C105" s="24">
        <f t="shared" si="7"/>
        <v>90131.785465379391</v>
      </c>
      <c r="D105" s="24">
        <f t="shared" si="8"/>
        <v>2017.0915511034575</v>
      </c>
      <c r="E105" s="24">
        <f t="shared" si="9"/>
        <v>191.53004411393121</v>
      </c>
      <c r="F105" s="24">
        <f t="shared" si="10"/>
        <v>1825.5615069895264</v>
      </c>
      <c r="G105" s="24">
        <f t="shared" si="11"/>
        <v>88306.223958389863</v>
      </c>
    </row>
    <row r="106" spans="1:7" ht="18" x14ac:dyDescent="0.25">
      <c r="A106" t="s">
        <v>2</v>
      </c>
      <c r="B106" s="23">
        <f t="shared" si="6"/>
        <v>49004</v>
      </c>
      <c r="C106" s="24">
        <f t="shared" si="7"/>
        <v>88306.223958389863</v>
      </c>
      <c r="D106" s="24">
        <f t="shared" si="8"/>
        <v>2017.0915511034575</v>
      </c>
      <c r="E106" s="24">
        <f t="shared" si="9"/>
        <v>187.65072591157843</v>
      </c>
      <c r="F106" s="24">
        <f t="shared" si="10"/>
        <v>1829.440825191879</v>
      </c>
      <c r="G106" s="24">
        <f t="shared" si="11"/>
        <v>86476.783133197983</v>
      </c>
    </row>
    <row r="107" spans="1:7" ht="18" x14ac:dyDescent="0.25">
      <c r="A107" t="s">
        <v>2</v>
      </c>
      <c r="B107" s="23">
        <f t="shared" si="6"/>
        <v>49035</v>
      </c>
      <c r="C107" s="24">
        <f t="shared" si="7"/>
        <v>86476.783133197983</v>
      </c>
      <c r="D107" s="24">
        <f t="shared" si="8"/>
        <v>2017.0915511034575</v>
      </c>
      <c r="E107" s="24">
        <f t="shared" si="9"/>
        <v>183.7631641580457</v>
      </c>
      <c r="F107" s="24">
        <f t="shared" si="10"/>
        <v>1833.3283869454117</v>
      </c>
      <c r="G107" s="24">
        <f t="shared" si="11"/>
        <v>84643.454746252566</v>
      </c>
    </row>
    <row r="108" spans="1:7" ht="18" x14ac:dyDescent="0.25">
      <c r="A108" t="s">
        <v>2</v>
      </c>
      <c r="B108" s="23">
        <f t="shared" si="6"/>
        <v>49065</v>
      </c>
      <c r="C108" s="24">
        <f t="shared" si="7"/>
        <v>84643.454746252566</v>
      </c>
      <c r="D108" s="24">
        <f t="shared" si="8"/>
        <v>2017.0915511034575</v>
      </c>
      <c r="E108" s="24">
        <f t="shared" si="9"/>
        <v>179.8673413357867</v>
      </c>
      <c r="F108" s="24">
        <f t="shared" si="10"/>
        <v>1837.2242097676708</v>
      </c>
      <c r="G108" s="24">
        <f t="shared" si="11"/>
        <v>82806.230536484902</v>
      </c>
    </row>
    <row r="109" spans="1:7" ht="18" x14ac:dyDescent="0.25">
      <c r="A109" t="s">
        <v>2</v>
      </c>
      <c r="B109" s="23">
        <f t="shared" si="6"/>
        <v>49096</v>
      </c>
      <c r="C109" s="24">
        <f t="shared" si="7"/>
        <v>82806.230536484902</v>
      </c>
      <c r="D109" s="24">
        <f t="shared" si="8"/>
        <v>2017.0915511034575</v>
      </c>
      <c r="E109" s="24">
        <f t="shared" si="9"/>
        <v>175.96323989003042</v>
      </c>
      <c r="F109" s="24">
        <f t="shared" si="10"/>
        <v>1841.128311213427</v>
      </c>
      <c r="G109" s="24">
        <f t="shared" si="11"/>
        <v>80965.102225271476</v>
      </c>
    </row>
    <row r="110" spans="1:7" ht="18" x14ac:dyDescent="0.25">
      <c r="A110" t="s">
        <v>2</v>
      </c>
      <c r="B110" s="23">
        <f t="shared" si="6"/>
        <v>49126</v>
      </c>
      <c r="C110" s="24">
        <f t="shared" si="7"/>
        <v>80965.102225271476</v>
      </c>
      <c r="D110" s="24">
        <f t="shared" si="8"/>
        <v>2017.0915511034575</v>
      </c>
      <c r="E110" s="24">
        <f t="shared" si="9"/>
        <v>172.05084222870187</v>
      </c>
      <c r="F110" s="24">
        <f t="shared" si="10"/>
        <v>1845.0407088747556</v>
      </c>
      <c r="G110" s="24">
        <f t="shared" si="11"/>
        <v>79120.061516396716</v>
      </c>
    </row>
    <row r="111" spans="1:7" ht="18" x14ac:dyDescent="0.25">
      <c r="A111" t="s">
        <v>2</v>
      </c>
      <c r="B111" s="23">
        <f t="shared" si="6"/>
        <v>49157</v>
      </c>
      <c r="C111" s="24">
        <f t="shared" si="7"/>
        <v>79120.061516396716</v>
      </c>
      <c r="D111" s="24">
        <f t="shared" si="8"/>
        <v>2017.0915511034575</v>
      </c>
      <c r="E111" s="24">
        <f t="shared" si="9"/>
        <v>168.13013072234301</v>
      </c>
      <c r="F111" s="24">
        <f t="shared" si="10"/>
        <v>1848.9614203811145</v>
      </c>
      <c r="G111" s="24">
        <f t="shared" si="11"/>
        <v>77271.100096015594</v>
      </c>
    </row>
    <row r="112" spans="1:7" ht="18" x14ac:dyDescent="0.25">
      <c r="A112" t="s">
        <v>2</v>
      </c>
      <c r="B112" s="23">
        <f t="shared" si="6"/>
        <v>49188</v>
      </c>
      <c r="C112" s="24">
        <f t="shared" si="7"/>
        <v>77271.100096015594</v>
      </c>
      <c r="D112" s="24">
        <f t="shared" si="8"/>
        <v>2017.0915511034575</v>
      </c>
      <c r="E112" s="24">
        <f t="shared" si="9"/>
        <v>164.20108770403314</v>
      </c>
      <c r="F112" s="24">
        <f t="shared" si="10"/>
        <v>1852.8904633994243</v>
      </c>
      <c r="G112" s="24">
        <f t="shared" si="11"/>
        <v>75418.20963261617</v>
      </c>
    </row>
    <row r="113" spans="1:7" ht="18" x14ac:dyDescent="0.25">
      <c r="A113" t="s">
        <v>2</v>
      </c>
      <c r="B113" s="23">
        <f t="shared" si="6"/>
        <v>49218</v>
      </c>
      <c r="C113" s="24">
        <f t="shared" si="7"/>
        <v>75418.20963261617</v>
      </c>
      <c r="D113" s="24">
        <f t="shared" si="8"/>
        <v>2017.0915511034575</v>
      </c>
      <c r="E113" s="24">
        <f t="shared" si="9"/>
        <v>160.26369546930934</v>
      </c>
      <c r="F113" s="24">
        <f t="shared" si="10"/>
        <v>1856.8278556341481</v>
      </c>
      <c r="G113" s="24">
        <f t="shared" si="11"/>
        <v>73561.381776982016</v>
      </c>
    </row>
    <row r="114" spans="1:7" ht="18" x14ac:dyDescent="0.25">
      <c r="A114" t="s">
        <v>2</v>
      </c>
      <c r="B114" s="23">
        <f t="shared" si="6"/>
        <v>49249</v>
      </c>
      <c r="C114" s="24">
        <f t="shared" si="7"/>
        <v>73561.381776982016</v>
      </c>
      <c r="D114" s="24">
        <f t="shared" si="8"/>
        <v>2017.0915511034575</v>
      </c>
      <c r="E114" s="24">
        <f t="shared" si="9"/>
        <v>156.31793627608678</v>
      </c>
      <c r="F114" s="24">
        <f t="shared" si="10"/>
        <v>1860.7736148273707</v>
      </c>
      <c r="G114" s="24">
        <f t="shared" si="11"/>
        <v>71700.608162154647</v>
      </c>
    </row>
    <row r="115" spans="1:7" ht="18" x14ac:dyDescent="0.25">
      <c r="A115" t="s">
        <v>2</v>
      </c>
      <c r="B115" s="23">
        <f t="shared" si="6"/>
        <v>49279</v>
      </c>
      <c r="C115" s="24">
        <f t="shared" si="7"/>
        <v>71700.608162154647</v>
      </c>
      <c r="D115" s="24">
        <f t="shared" si="8"/>
        <v>2017.0915511034575</v>
      </c>
      <c r="E115" s="24">
        <f t="shared" si="9"/>
        <v>152.36379234457863</v>
      </c>
      <c r="F115" s="24">
        <f t="shared" si="10"/>
        <v>1864.727758758879</v>
      </c>
      <c r="G115" s="24">
        <f t="shared" si="11"/>
        <v>69835.880403395771</v>
      </c>
    </row>
    <row r="116" spans="1:7" ht="18" x14ac:dyDescent="0.25">
      <c r="A116" t="s">
        <v>2</v>
      </c>
      <c r="B116" s="23">
        <f t="shared" si="6"/>
        <v>49310</v>
      </c>
      <c r="C116" s="24">
        <f t="shared" si="7"/>
        <v>69835.880403395771</v>
      </c>
      <c r="D116" s="24">
        <f t="shared" si="8"/>
        <v>2017.0915511034575</v>
      </c>
      <c r="E116" s="24">
        <f t="shared" si="9"/>
        <v>148.401245857216</v>
      </c>
      <c r="F116" s="24">
        <f t="shared" si="10"/>
        <v>1868.6903052462415</v>
      </c>
      <c r="G116" s="24">
        <f t="shared" si="11"/>
        <v>67967.190098149527</v>
      </c>
    </row>
    <row r="117" spans="1:7" ht="18" x14ac:dyDescent="0.25">
      <c r="A117" t="s">
        <v>2</v>
      </c>
      <c r="B117" s="23">
        <f t="shared" si="6"/>
        <v>49341</v>
      </c>
      <c r="C117" s="24">
        <f t="shared" si="7"/>
        <v>67967.190098149527</v>
      </c>
      <c r="D117" s="24">
        <f t="shared" si="8"/>
        <v>2017.0915511034575</v>
      </c>
      <c r="E117" s="24">
        <f t="shared" si="9"/>
        <v>144.43027895856773</v>
      </c>
      <c r="F117" s="24">
        <f t="shared" si="10"/>
        <v>1872.6612721448898</v>
      </c>
      <c r="G117" s="24">
        <f t="shared" si="11"/>
        <v>66094.528826004636</v>
      </c>
    </row>
    <row r="118" spans="1:7" ht="18" x14ac:dyDescent="0.25">
      <c r="A118" t="s">
        <v>2</v>
      </c>
      <c r="B118" s="23">
        <f t="shared" si="6"/>
        <v>49369</v>
      </c>
      <c r="C118" s="24">
        <f t="shared" si="7"/>
        <v>66094.528826004636</v>
      </c>
      <c r="D118" s="24">
        <f t="shared" si="8"/>
        <v>2017.0915511034575</v>
      </c>
      <c r="E118" s="24">
        <f t="shared" si="9"/>
        <v>140.45087375525983</v>
      </c>
      <c r="F118" s="24">
        <f t="shared" si="10"/>
        <v>1876.6406773481976</v>
      </c>
      <c r="G118" s="24">
        <f t="shared" si="11"/>
        <v>64217.888148656435</v>
      </c>
    </row>
    <row r="119" spans="1:7" ht="18" x14ac:dyDescent="0.25">
      <c r="A119" t="s">
        <v>2</v>
      </c>
      <c r="B119" s="23">
        <f t="shared" si="6"/>
        <v>49400</v>
      </c>
      <c r="C119" s="24">
        <f t="shared" si="7"/>
        <v>64217.888148656435</v>
      </c>
      <c r="D119" s="24">
        <f t="shared" si="8"/>
        <v>2017.0915511034575</v>
      </c>
      <c r="E119" s="24">
        <f t="shared" si="9"/>
        <v>136.4630123158949</v>
      </c>
      <c r="F119" s="24">
        <f t="shared" si="10"/>
        <v>1880.6285387875625</v>
      </c>
      <c r="G119" s="24">
        <f t="shared" si="11"/>
        <v>62337.259609868874</v>
      </c>
    </row>
    <row r="120" spans="1:7" ht="18" x14ac:dyDescent="0.25">
      <c r="A120" t="s">
        <v>2</v>
      </c>
      <c r="B120" s="23">
        <f t="shared" si="6"/>
        <v>49430</v>
      </c>
      <c r="C120" s="24">
        <f t="shared" si="7"/>
        <v>62337.259609868874</v>
      </c>
      <c r="D120" s="24">
        <f t="shared" si="8"/>
        <v>2017.0915511034575</v>
      </c>
      <c r="E120" s="24">
        <f t="shared" si="9"/>
        <v>132.46667667097134</v>
      </c>
      <c r="F120" s="24">
        <f t="shared" si="10"/>
        <v>1884.6248744324862</v>
      </c>
      <c r="G120" s="24">
        <f t="shared" si="11"/>
        <v>60452.63473543639</v>
      </c>
    </row>
    <row r="121" spans="1:7" ht="18" x14ac:dyDescent="0.25">
      <c r="A121" t="s">
        <v>2</v>
      </c>
      <c r="B121" s="23">
        <f t="shared" si="6"/>
        <v>49461</v>
      </c>
      <c r="C121" s="24">
        <f t="shared" si="7"/>
        <v>60452.63473543639</v>
      </c>
      <c r="D121" s="24">
        <f t="shared" si="8"/>
        <v>2017.0915511034575</v>
      </c>
      <c r="E121" s="24">
        <f t="shared" si="9"/>
        <v>128.46184881280232</v>
      </c>
      <c r="F121" s="24">
        <f t="shared" si="10"/>
        <v>1888.6297022906551</v>
      </c>
      <c r="G121" s="24">
        <f t="shared" si="11"/>
        <v>58564.005033145731</v>
      </c>
    </row>
    <row r="122" spans="1:7" ht="18" x14ac:dyDescent="0.25">
      <c r="A122" t="s">
        <v>2</v>
      </c>
      <c r="B122" s="23">
        <f t="shared" si="6"/>
        <v>49491</v>
      </c>
      <c r="C122" s="24">
        <f t="shared" si="7"/>
        <v>58564.005033145731</v>
      </c>
      <c r="D122" s="24">
        <f t="shared" si="8"/>
        <v>2017.0915511034575</v>
      </c>
      <c r="E122" s="24">
        <f t="shared" si="9"/>
        <v>124.44851069543466</v>
      </c>
      <c r="F122" s="24">
        <f t="shared" si="10"/>
        <v>1892.6430404080229</v>
      </c>
      <c r="G122" s="24">
        <f t="shared" si="11"/>
        <v>56671.361992737708</v>
      </c>
    </row>
    <row r="123" spans="1:7" ht="18" x14ac:dyDescent="0.25">
      <c r="A123" t="s">
        <v>2</v>
      </c>
      <c r="B123" s="23">
        <f t="shared" si="6"/>
        <v>49522</v>
      </c>
      <c r="C123" s="24">
        <f t="shared" si="7"/>
        <v>56671.361992737708</v>
      </c>
      <c r="D123" s="24">
        <f t="shared" si="8"/>
        <v>2017.0915511034575</v>
      </c>
      <c r="E123" s="24">
        <f t="shared" si="9"/>
        <v>120.42664423456762</v>
      </c>
      <c r="F123" s="24">
        <f t="shared" si="10"/>
        <v>1896.6649068688898</v>
      </c>
      <c r="G123" s="24">
        <f t="shared" si="11"/>
        <v>54774.697085868815</v>
      </c>
    </row>
    <row r="124" spans="1:7" ht="18" x14ac:dyDescent="0.25">
      <c r="A124" t="s">
        <v>2</v>
      </c>
      <c r="B124" s="23">
        <f t="shared" si="6"/>
        <v>49553</v>
      </c>
      <c r="C124" s="24">
        <f t="shared" si="7"/>
        <v>54774.697085868815</v>
      </c>
      <c r="D124" s="24">
        <f t="shared" si="8"/>
        <v>2017.0915511034575</v>
      </c>
      <c r="E124" s="24">
        <f t="shared" si="9"/>
        <v>116.39623130747123</v>
      </c>
      <c r="F124" s="24">
        <f t="shared" si="10"/>
        <v>1900.6953197959863</v>
      </c>
      <c r="G124" s="24">
        <f t="shared" si="11"/>
        <v>52874.001766072826</v>
      </c>
    </row>
    <row r="125" spans="1:7" ht="18" x14ac:dyDescent="0.25">
      <c r="A125" t="s">
        <v>2</v>
      </c>
      <c r="B125" s="23">
        <f t="shared" si="6"/>
        <v>49583</v>
      </c>
      <c r="C125" s="24">
        <f t="shared" si="7"/>
        <v>52874.001766072826</v>
      </c>
      <c r="D125" s="24">
        <f t="shared" si="8"/>
        <v>2017.0915511034575</v>
      </c>
      <c r="E125" s="24">
        <f t="shared" si="9"/>
        <v>112.35725375290475</v>
      </c>
      <c r="F125" s="24">
        <f t="shared" si="10"/>
        <v>1904.7342973505527</v>
      </c>
      <c r="G125" s="24">
        <f t="shared" si="11"/>
        <v>50969.267468722275</v>
      </c>
    </row>
    <row r="126" spans="1:7" ht="18" x14ac:dyDescent="0.25">
      <c r="A126" t="s">
        <v>2</v>
      </c>
      <c r="B126" s="23">
        <f t="shared" si="6"/>
        <v>49614</v>
      </c>
      <c r="C126" s="24">
        <f t="shared" si="7"/>
        <v>50969.267468722275</v>
      </c>
      <c r="D126" s="24">
        <f t="shared" si="8"/>
        <v>2017.0915511034575</v>
      </c>
      <c r="E126" s="24">
        <f t="shared" si="9"/>
        <v>108.30969337103483</v>
      </c>
      <c r="F126" s="24">
        <f t="shared" si="10"/>
        <v>1908.7818577324226</v>
      </c>
      <c r="G126" s="24">
        <f t="shared" si="11"/>
        <v>49060.485610989854</v>
      </c>
    </row>
    <row r="127" spans="1:7" ht="18" x14ac:dyDescent="0.25">
      <c r="A127" t="s">
        <v>2</v>
      </c>
      <c r="B127" s="23">
        <f t="shared" si="6"/>
        <v>49644</v>
      </c>
      <c r="C127" s="24">
        <f t="shared" si="7"/>
        <v>49060.485610989854</v>
      </c>
      <c r="D127" s="24">
        <f t="shared" si="8"/>
        <v>2017.0915511034575</v>
      </c>
      <c r="E127" s="24">
        <f t="shared" si="9"/>
        <v>104.25353192335342</v>
      </c>
      <c r="F127" s="24">
        <f t="shared" si="10"/>
        <v>1912.8380191801041</v>
      </c>
      <c r="G127" s="24">
        <f t="shared" si="11"/>
        <v>47147.647591809749</v>
      </c>
    </row>
    <row r="128" spans="1:7" ht="18" x14ac:dyDescent="0.25">
      <c r="A128" t="s">
        <v>2</v>
      </c>
      <c r="B128" s="23">
        <f t="shared" si="6"/>
        <v>49675</v>
      </c>
      <c r="C128" s="24">
        <f t="shared" si="7"/>
        <v>47147.647591809749</v>
      </c>
      <c r="D128" s="24">
        <f t="shared" si="8"/>
        <v>2017.0915511034575</v>
      </c>
      <c r="E128" s="24">
        <f t="shared" si="9"/>
        <v>100.18875113259571</v>
      </c>
      <c r="F128" s="24">
        <f t="shared" si="10"/>
        <v>1916.9027999708619</v>
      </c>
      <c r="G128" s="24">
        <f t="shared" si="11"/>
        <v>45230.744791838886</v>
      </c>
    </row>
    <row r="129" spans="1:7" ht="18" x14ac:dyDescent="0.25">
      <c r="A129" t="s">
        <v>2</v>
      </c>
      <c r="B129" s="23">
        <f t="shared" si="6"/>
        <v>49706</v>
      </c>
      <c r="C129" s="24">
        <f t="shared" si="7"/>
        <v>45230.744791838886</v>
      </c>
      <c r="D129" s="24">
        <f t="shared" si="8"/>
        <v>2017.0915511034575</v>
      </c>
      <c r="E129" s="24">
        <f t="shared" si="9"/>
        <v>96.115332682657609</v>
      </c>
      <c r="F129" s="24">
        <f t="shared" si="10"/>
        <v>1920.9762184207998</v>
      </c>
      <c r="G129" s="24">
        <f t="shared" si="11"/>
        <v>43309.768573418085</v>
      </c>
    </row>
    <row r="130" spans="1:7" ht="18" x14ac:dyDescent="0.25">
      <c r="A130" t="s">
        <v>2</v>
      </c>
      <c r="B130" s="23">
        <f t="shared" si="6"/>
        <v>49735</v>
      </c>
      <c r="C130" s="24">
        <f t="shared" si="7"/>
        <v>43309.768573418085</v>
      </c>
      <c r="D130" s="24">
        <f t="shared" si="8"/>
        <v>2017.0915511034575</v>
      </c>
      <c r="E130" s="24">
        <f t="shared" si="9"/>
        <v>92.033258218513424</v>
      </c>
      <c r="F130" s="24">
        <f t="shared" si="10"/>
        <v>1925.058292884944</v>
      </c>
      <c r="G130" s="24">
        <f t="shared" si="11"/>
        <v>41384.710280533138</v>
      </c>
    </row>
    <row r="131" spans="1:7" ht="18" x14ac:dyDescent="0.25">
      <c r="A131" t="s">
        <v>2</v>
      </c>
      <c r="B131" s="23">
        <f t="shared" si="6"/>
        <v>49766</v>
      </c>
      <c r="C131" s="24">
        <f t="shared" si="7"/>
        <v>41384.710280533138</v>
      </c>
      <c r="D131" s="24">
        <f t="shared" si="8"/>
        <v>2017.0915511034575</v>
      </c>
      <c r="E131" s="24">
        <f t="shared" si="9"/>
        <v>87.942509346132908</v>
      </c>
      <c r="F131" s="24">
        <f t="shared" si="10"/>
        <v>1929.1490417573245</v>
      </c>
      <c r="G131" s="24">
        <f t="shared" si="11"/>
        <v>39455.561238775816</v>
      </c>
    </row>
    <row r="132" spans="1:7" ht="18" x14ac:dyDescent="0.25">
      <c r="A132" t="s">
        <v>2</v>
      </c>
      <c r="B132" s="23">
        <f t="shared" si="6"/>
        <v>49796</v>
      </c>
      <c r="C132" s="24">
        <f t="shared" si="7"/>
        <v>39455.561238775816</v>
      </c>
      <c r="D132" s="24">
        <f t="shared" si="8"/>
        <v>2017.0915511034575</v>
      </c>
      <c r="E132" s="24">
        <f t="shared" si="9"/>
        <v>83.843067632398601</v>
      </c>
      <c r="F132" s="24">
        <f t="shared" si="10"/>
        <v>1933.248483471059</v>
      </c>
      <c r="G132" s="24">
        <f t="shared" si="11"/>
        <v>37522.31275530476</v>
      </c>
    </row>
    <row r="133" spans="1:7" ht="18" x14ac:dyDescent="0.25">
      <c r="A133" t="s">
        <v>2</v>
      </c>
      <c r="B133" s="23">
        <f t="shared" si="6"/>
        <v>49827</v>
      </c>
      <c r="C133" s="24">
        <f t="shared" si="7"/>
        <v>37522.31275530476</v>
      </c>
      <c r="D133" s="24">
        <f t="shared" si="8"/>
        <v>2017.0915511034575</v>
      </c>
      <c r="E133" s="24">
        <f t="shared" si="9"/>
        <v>79.73491460502261</v>
      </c>
      <c r="F133" s="24">
        <f t="shared" si="10"/>
        <v>1937.3566364984349</v>
      </c>
      <c r="G133" s="24">
        <f t="shared" si="11"/>
        <v>35584.956118806324</v>
      </c>
    </row>
    <row r="134" spans="1:7" ht="18" x14ac:dyDescent="0.25">
      <c r="A134" t="s">
        <v>2</v>
      </c>
      <c r="B134" s="23">
        <f t="shared" si="6"/>
        <v>49857</v>
      </c>
      <c r="C134" s="24">
        <f t="shared" si="7"/>
        <v>35584.956118806324</v>
      </c>
      <c r="D134" s="24">
        <f t="shared" si="8"/>
        <v>2017.0915511034575</v>
      </c>
      <c r="E134" s="24">
        <f t="shared" si="9"/>
        <v>75.618031752463438</v>
      </c>
      <c r="F134" s="24">
        <f t="shared" si="10"/>
        <v>1941.4735193509941</v>
      </c>
      <c r="G134" s="24">
        <f t="shared" si="11"/>
        <v>33643.482599455332</v>
      </c>
    </row>
    <row r="135" spans="1:7" ht="18" x14ac:dyDescent="0.25">
      <c r="A135" t="s">
        <v>2</v>
      </c>
      <c r="B135" s="23">
        <f t="shared" si="6"/>
        <v>49888</v>
      </c>
      <c r="C135" s="24">
        <f t="shared" si="7"/>
        <v>33643.482599455332</v>
      </c>
      <c r="D135" s="24">
        <f t="shared" si="8"/>
        <v>2017.0915511034575</v>
      </c>
      <c r="E135" s="24">
        <f t="shared" si="9"/>
        <v>71.492400523842576</v>
      </c>
      <c r="F135" s="24">
        <f t="shared" si="10"/>
        <v>1945.5991505796148</v>
      </c>
      <c r="G135" s="24">
        <f t="shared" si="11"/>
        <v>31697.883448875717</v>
      </c>
    </row>
    <row r="136" spans="1:7" ht="18" x14ac:dyDescent="0.25">
      <c r="A136" t="s">
        <v>2</v>
      </c>
      <c r="B136" s="23">
        <f t="shared" si="6"/>
        <v>49919</v>
      </c>
      <c r="C136" s="24">
        <f t="shared" si="7"/>
        <v>31697.883448875717</v>
      </c>
      <c r="D136" s="24">
        <f t="shared" si="8"/>
        <v>2017.0915511034575</v>
      </c>
      <c r="E136" s="24">
        <f t="shared" si="9"/>
        <v>67.358002328860891</v>
      </c>
      <c r="F136" s="24">
        <f t="shared" si="10"/>
        <v>1949.7335487745966</v>
      </c>
      <c r="G136" s="24">
        <f t="shared" si="11"/>
        <v>29748.149900101122</v>
      </c>
    </row>
    <row r="137" spans="1:7" ht="18" x14ac:dyDescent="0.25">
      <c r="A137" t="s">
        <v>2</v>
      </c>
      <c r="B137" s="23">
        <f t="shared" ref="B137:B200" si="12">IF(ROW(B137)&lt;LoanPeriod*12+ROW($B$9)-1,EDATE(B136,1)," ")</f>
        <v>49949</v>
      </c>
      <c r="C137" s="24">
        <f t="shared" ref="C137:C200" si="13">IF(ROW(B137)&lt;LoanPeriod*12+ROW($B$9)-1,G136," ")</f>
        <v>29748.149900101122</v>
      </c>
      <c r="D137" s="24">
        <f t="shared" ref="D137:D200" si="14">IF(ROW(C137)&lt;LoanPeriod*12+ROW($B$9)-1,MonthlyPayment," ")</f>
        <v>2017.0915511034575</v>
      </c>
      <c r="E137" s="24">
        <f t="shared" ref="E137:E200" si="15">IF(ROW(C137)&lt;LoanPeriod*12+ROW($B$9)-1,C137*InterestRate/100/12," ")</f>
        <v>63.214818537714876</v>
      </c>
      <c r="F137" s="24">
        <f t="shared" ref="F137:F200" si="16">IF(ROW(B137)&lt;LoanPeriod*12+ROW($B$9)-1,D137-E137," ")</f>
        <v>1953.8767325657427</v>
      </c>
      <c r="G137" s="24">
        <f t="shared" ref="G137:G200" si="17">IF(ROW(C137)&lt;LoanPeriod*12+ROW($B$9)-1,C137-F137," ")</f>
        <v>27794.273167535379</v>
      </c>
    </row>
    <row r="138" spans="1:7" ht="18" x14ac:dyDescent="0.25">
      <c r="A138" t="s">
        <v>2</v>
      </c>
      <c r="B138" s="23">
        <f t="shared" si="12"/>
        <v>49980</v>
      </c>
      <c r="C138" s="24">
        <f t="shared" si="13"/>
        <v>27794.273167535379</v>
      </c>
      <c r="D138" s="24">
        <f t="shared" si="14"/>
        <v>2017.0915511034575</v>
      </c>
      <c r="E138" s="24">
        <f t="shared" si="15"/>
        <v>59.062830481012675</v>
      </c>
      <c r="F138" s="24">
        <f t="shared" si="16"/>
        <v>1958.0287206224448</v>
      </c>
      <c r="G138" s="24">
        <f t="shared" si="17"/>
        <v>25836.244446912933</v>
      </c>
    </row>
    <row r="139" spans="1:7" ht="18" x14ac:dyDescent="0.25">
      <c r="A139" t="s">
        <v>2</v>
      </c>
      <c r="B139" s="23">
        <f t="shared" si="12"/>
        <v>50010</v>
      </c>
      <c r="C139" s="24">
        <f t="shared" si="13"/>
        <v>25836.244446912933</v>
      </c>
      <c r="D139" s="24">
        <f t="shared" si="14"/>
        <v>2017.0915511034575</v>
      </c>
      <c r="E139" s="24">
        <f t="shared" si="15"/>
        <v>54.90201944968998</v>
      </c>
      <c r="F139" s="24">
        <f t="shared" si="16"/>
        <v>1962.1895316537675</v>
      </c>
      <c r="G139" s="24">
        <f t="shared" si="17"/>
        <v>23874.054915259167</v>
      </c>
    </row>
    <row r="140" spans="1:7" ht="18" x14ac:dyDescent="0.25">
      <c r="A140" t="s">
        <v>2</v>
      </c>
      <c r="B140" s="23">
        <f t="shared" si="12"/>
        <v>50041</v>
      </c>
      <c r="C140" s="24">
        <f t="shared" si="13"/>
        <v>23874.054915259167</v>
      </c>
      <c r="D140" s="24">
        <f t="shared" si="14"/>
        <v>2017.0915511034575</v>
      </c>
      <c r="E140" s="24">
        <f t="shared" si="15"/>
        <v>50.732366694925723</v>
      </c>
      <c r="F140" s="24">
        <f t="shared" si="16"/>
        <v>1966.3591844085317</v>
      </c>
      <c r="G140" s="24">
        <f t="shared" si="17"/>
        <v>21907.695730850635</v>
      </c>
    </row>
    <row r="141" spans="1:7" ht="18" x14ac:dyDescent="0.25">
      <c r="A141" t="s">
        <v>2</v>
      </c>
      <c r="B141" s="23">
        <f t="shared" si="12"/>
        <v>50072</v>
      </c>
      <c r="C141" s="24">
        <f t="shared" si="13"/>
        <v>21907.695730850635</v>
      </c>
      <c r="D141" s="24">
        <f t="shared" si="14"/>
        <v>2017.0915511034575</v>
      </c>
      <c r="E141" s="24">
        <f t="shared" si="15"/>
        <v>46.5538534280576</v>
      </c>
      <c r="F141" s="24">
        <f t="shared" si="16"/>
        <v>1970.5376976753998</v>
      </c>
      <c r="G141" s="24">
        <f t="shared" si="17"/>
        <v>19937.158033175234</v>
      </c>
    </row>
    <row r="142" spans="1:7" ht="18" x14ac:dyDescent="0.25">
      <c r="A142" t="s">
        <v>2</v>
      </c>
      <c r="B142" s="23">
        <f t="shared" si="12"/>
        <v>50100</v>
      </c>
      <c r="C142" s="24">
        <f t="shared" si="13"/>
        <v>19937.158033175234</v>
      </c>
      <c r="D142" s="24">
        <f t="shared" si="14"/>
        <v>2017.0915511034575</v>
      </c>
      <c r="E142" s="24">
        <f t="shared" si="15"/>
        <v>42.366460820497373</v>
      </c>
      <c r="F142" s="24">
        <f t="shared" si="16"/>
        <v>1974.7250902829601</v>
      </c>
      <c r="G142" s="24">
        <f t="shared" si="17"/>
        <v>17962.432942892272</v>
      </c>
    </row>
    <row r="143" spans="1:7" ht="18" x14ac:dyDescent="0.25">
      <c r="A143" t="s">
        <v>2</v>
      </c>
      <c r="B143" s="23">
        <f t="shared" si="12"/>
        <v>50131</v>
      </c>
      <c r="C143" s="24">
        <f t="shared" si="13"/>
        <v>17962.432942892272</v>
      </c>
      <c r="D143" s="24">
        <f t="shared" si="14"/>
        <v>2017.0915511034575</v>
      </c>
      <c r="E143" s="24">
        <f t="shared" si="15"/>
        <v>38.170170003646078</v>
      </c>
      <c r="F143" s="24">
        <f t="shared" si="16"/>
        <v>1978.9213810998115</v>
      </c>
      <c r="G143" s="24">
        <f t="shared" si="17"/>
        <v>15983.51156179246</v>
      </c>
    </row>
    <row r="144" spans="1:7" ht="18" x14ac:dyDescent="0.25">
      <c r="A144" t="s">
        <v>2</v>
      </c>
      <c r="B144" s="23">
        <f t="shared" si="12"/>
        <v>50161</v>
      </c>
      <c r="C144" s="24">
        <f t="shared" si="13"/>
        <v>15983.51156179246</v>
      </c>
      <c r="D144" s="24">
        <f t="shared" si="14"/>
        <v>2017.0915511034575</v>
      </c>
      <c r="E144" s="24">
        <f t="shared" si="15"/>
        <v>33.96496206880898</v>
      </c>
      <c r="F144" s="24">
        <f t="shared" si="16"/>
        <v>1983.1265890346485</v>
      </c>
      <c r="G144" s="24">
        <f t="shared" si="17"/>
        <v>14000.384972757813</v>
      </c>
    </row>
    <row r="145" spans="1:7" ht="18" x14ac:dyDescent="0.25">
      <c r="A145" t="s">
        <v>2</v>
      </c>
      <c r="B145" s="23">
        <f t="shared" si="12"/>
        <v>50192</v>
      </c>
      <c r="C145" s="24">
        <f t="shared" si="13"/>
        <v>14000.384972757813</v>
      </c>
      <c r="D145" s="24">
        <f t="shared" si="14"/>
        <v>2017.0915511034575</v>
      </c>
      <c r="E145" s="24">
        <f t="shared" si="15"/>
        <v>29.750818067110355</v>
      </c>
      <c r="F145" s="24">
        <f t="shared" si="16"/>
        <v>1987.340733036347</v>
      </c>
      <c r="G145" s="24">
        <f t="shared" si="17"/>
        <v>12013.044239721465</v>
      </c>
    </row>
    <row r="146" spans="1:7" ht="18" x14ac:dyDescent="0.25">
      <c r="A146" t="s">
        <v>2</v>
      </c>
      <c r="B146" s="23">
        <f t="shared" si="12"/>
        <v>50222</v>
      </c>
      <c r="C146" s="24">
        <f t="shared" si="13"/>
        <v>12013.044239721465</v>
      </c>
      <c r="D146" s="24">
        <f t="shared" si="14"/>
        <v>2017.0915511034575</v>
      </c>
      <c r="E146" s="24">
        <f t="shared" si="15"/>
        <v>25.527719009408113</v>
      </c>
      <c r="F146" s="24">
        <f t="shared" si="16"/>
        <v>1991.5638320940493</v>
      </c>
      <c r="G146" s="24">
        <f t="shared" si="17"/>
        <v>10021.480407627416</v>
      </c>
    </row>
    <row r="147" spans="1:7" ht="18" x14ac:dyDescent="0.25">
      <c r="A147" t="s">
        <v>2</v>
      </c>
      <c r="B147" s="23">
        <f t="shared" si="12"/>
        <v>50253</v>
      </c>
      <c r="C147" s="24">
        <f t="shared" si="13"/>
        <v>10021.480407627416</v>
      </c>
      <c r="D147" s="24">
        <f t="shared" si="14"/>
        <v>2017.0915511034575</v>
      </c>
      <c r="E147" s="24">
        <f t="shared" si="15"/>
        <v>21.295645866208258</v>
      </c>
      <c r="F147" s="24">
        <f t="shared" si="16"/>
        <v>1995.7959052372491</v>
      </c>
      <c r="G147" s="24">
        <f t="shared" si="17"/>
        <v>8025.6845023901669</v>
      </c>
    </row>
    <row r="148" spans="1:7" ht="18" x14ac:dyDescent="0.25">
      <c r="A148" t="s">
        <v>2</v>
      </c>
      <c r="B148" s="23">
        <f t="shared" si="12"/>
        <v>50284</v>
      </c>
      <c r="C148" s="24">
        <f t="shared" si="13"/>
        <v>8025.6845023901669</v>
      </c>
      <c r="D148" s="24">
        <f t="shared" si="14"/>
        <v>2017.0915511034575</v>
      </c>
      <c r="E148" s="24">
        <f t="shared" si="15"/>
        <v>17.054579567579104</v>
      </c>
      <c r="F148" s="24">
        <f t="shared" si="16"/>
        <v>2000.0369715358784</v>
      </c>
      <c r="G148" s="24">
        <f t="shared" si="17"/>
        <v>6025.6475308542886</v>
      </c>
    </row>
    <row r="149" spans="1:7" ht="18" x14ac:dyDescent="0.25">
      <c r="A149" t="s">
        <v>2</v>
      </c>
      <c r="B149" s="23">
        <f t="shared" si="12"/>
        <v>50314</v>
      </c>
      <c r="C149" s="24">
        <f t="shared" si="13"/>
        <v>6025.6475308542886</v>
      </c>
      <c r="D149" s="24">
        <f t="shared" si="14"/>
        <v>2017.0915511034575</v>
      </c>
      <c r="E149" s="24">
        <f t="shared" si="15"/>
        <v>12.804501003065363</v>
      </c>
      <c r="F149" s="24">
        <f t="shared" si="16"/>
        <v>2004.2870501003922</v>
      </c>
      <c r="G149" s="24">
        <f t="shared" si="17"/>
        <v>4021.3604807538964</v>
      </c>
    </row>
    <row r="150" spans="1:7" ht="18" x14ac:dyDescent="0.25">
      <c r="A150" t="s">
        <v>2</v>
      </c>
      <c r="B150" s="23">
        <f t="shared" si="12"/>
        <v>50345</v>
      </c>
      <c r="C150" s="24">
        <f t="shared" si="13"/>
        <v>4021.3604807538964</v>
      </c>
      <c r="D150" s="24">
        <f t="shared" si="14"/>
        <v>2017.0915511034575</v>
      </c>
      <c r="E150" s="24">
        <f t="shared" si="15"/>
        <v>8.5453910216020308</v>
      </c>
      <c r="F150" s="24">
        <f t="shared" si="16"/>
        <v>2008.5461600818555</v>
      </c>
      <c r="G150" s="24">
        <f t="shared" si="17"/>
        <v>2012.8143206720408</v>
      </c>
    </row>
    <row r="151" spans="1:7" ht="18" x14ac:dyDescent="0.25">
      <c r="A151" t="s">
        <v>2</v>
      </c>
      <c r="B151" s="23">
        <f t="shared" si="12"/>
        <v>50375</v>
      </c>
      <c r="C151" s="24">
        <f t="shared" si="13"/>
        <v>2012.8143206720408</v>
      </c>
      <c r="D151" s="24">
        <f t="shared" si="14"/>
        <v>2017.0915511034575</v>
      </c>
      <c r="E151" s="24">
        <f t="shared" si="15"/>
        <v>4.2772304314280865</v>
      </c>
      <c r="F151" s="24">
        <f t="shared" si="16"/>
        <v>2012.8143206720295</v>
      </c>
      <c r="G151" s="24">
        <f t="shared" si="17"/>
        <v>1.1368683772161603E-11</v>
      </c>
    </row>
    <row r="152" spans="1:7" ht="18" x14ac:dyDescent="0.25">
      <c r="A152" t="s">
        <v>2</v>
      </c>
      <c r="B152" s="20" t="str">
        <f t="shared" si="12"/>
        <v xml:space="preserve"> </v>
      </c>
      <c r="C152" s="21" t="str">
        <f t="shared" si="13"/>
        <v xml:space="preserve"> </v>
      </c>
      <c r="D152" s="21" t="str">
        <f t="shared" si="14"/>
        <v xml:space="preserve"> </v>
      </c>
      <c r="E152" s="21" t="str">
        <f t="shared" si="15"/>
        <v xml:space="preserve"> </v>
      </c>
      <c r="F152" s="21" t="str">
        <f t="shared" si="16"/>
        <v xml:space="preserve"> </v>
      </c>
      <c r="G152" s="21" t="str">
        <f t="shared" si="17"/>
        <v xml:space="preserve"> </v>
      </c>
    </row>
    <row r="153" spans="1:7" ht="18" x14ac:dyDescent="0.25">
      <c r="A153" t="s">
        <v>2</v>
      </c>
      <c r="B153" s="20" t="str">
        <f t="shared" si="12"/>
        <v xml:space="preserve"> </v>
      </c>
      <c r="C153" s="21" t="str">
        <f t="shared" si="13"/>
        <v xml:space="preserve"> </v>
      </c>
      <c r="D153" s="21" t="str">
        <f t="shared" si="14"/>
        <v xml:space="preserve"> </v>
      </c>
      <c r="E153" s="21" t="str">
        <f t="shared" si="15"/>
        <v xml:space="preserve"> </v>
      </c>
      <c r="F153" s="21" t="str">
        <f t="shared" si="16"/>
        <v xml:space="preserve"> </v>
      </c>
      <c r="G153" s="21" t="str">
        <f t="shared" si="17"/>
        <v xml:space="preserve"> </v>
      </c>
    </row>
    <row r="154" spans="1:7" ht="18" x14ac:dyDescent="0.25">
      <c r="A154" t="s">
        <v>2</v>
      </c>
      <c r="B154" s="20" t="str">
        <f t="shared" si="12"/>
        <v xml:space="preserve"> </v>
      </c>
      <c r="C154" s="21" t="str">
        <f t="shared" si="13"/>
        <v xml:space="preserve"> </v>
      </c>
      <c r="D154" s="21" t="str">
        <f t="shared" si="14"/>
        <v xml:space="preserve"> </v>
      </c>
      <c r="E154" s="21" t="str">
        <f t="shared" si="15"/>
        <v xml:space="preserve"> </v>
      </c>
      <c r="F154" s="21" t="str">
        <f t="shared" si="16"/>
        <v xml:space="preserve"> </v>
      </c>
      <c r="G154" s="21" t="str">
        <f t="shared" si="17"/>
        <v xml:space="preserve"> </v>
      </c>
    </row>
    <row r="155" spans="1:7" ht="18" x14ac:dyDescent="0.25">
      <c r="A155" t="s">
        <v>2</v>
      </c>
      <c r="B155" s="20" t="str">
        <f t="shared" si="12"/>
        <v xml:space="preserve"> </v>
      </c>
      <c r="C155" s="21" t="str">
        <f t="shared" si="13"/>
        <v xml:space="preserve"> </v>
      </c>
      <c r="D155" s="21" t="str">
        <f t="shared" si="14"/>
        <v xml:space="preserve"> </v>
      </c>
      <c r="E155" s="21" t="str">
        <f t="shared" si="15"/>
        <v xml:space="preserve"> </v>
      </c>
      <c r="F155" s="21" t="str">
        <f t="shared" si="16"/>
        <v xml:space="preserve"> </v>
      </c>
      <c r="G155" s="21" t="str">
        <f t="shared" si="17"/>
        <v xml:space="preserve"> </v>
      </c>
    </row>
    <row r="156" spans="1:7" ht="18" x14ac:dyDescent="0.25">
      <c r="A156" t="s">
        <v>2</v>
      </c>
      <c r="B156" s="20" t="str">
        <f t="shared" si="12"/>
        <v xml:space="preserve"> </v>
      </c>
      <c r="C156" s="21" t="str">
        <f t="shared" si="13"/>
        <v xml:space="preserve"> </v>
      </c>
      <c r="D156" s="21" t="str">
        <f t="shared" si="14"/>
        <v xml:space="preserve"> </v>
      </c>
      <c r="E156" s="21" t="str">
        <f t="shared" si="15"/>
        <v xml:space="preserve"> </v>
      </c>
      <c r="F156" s="21" t="str">
        <f t="shared" si="16"/>
        <v xml:space="preserve"> </v>
      </c>
      <c r="G156" s="21" t="str">
        <f t="shared" si="17"/>
        <v xml:space="preserve"> </v>
      </c>
    </row>
    <row r="157" spans="1:7" ht="18" x14ac:dyDescent="0.25">
      <c r="A157" t="s">
        <v>2</v>
      </c>
      <c r="B157" s="20" t="str">
        <f t="shared" si="12"/>
        <v xml:space="preserve"> </v>
      </c>
      <c r="C157" s="21" t="str">
        <f t="shared" si="13"/>
        <v xml:space="preserve"> </v>
      </c>
      <c r="D157" s="21" t="str">
        <f t="shared" si="14"/>
        <v xml:space="preserve"> </v>
      </c>
      <c r="E157" s="21" t="str">
        <f t="shared" si="15"/>
        <v xml:space="preserve"> </v>
      </c>
      <c r="F157" s="21" t="str">
        <f t="shared" si="16"/>
        <v xml:space="preserve"> </v>
      </c>
      <c r="G157" s="21" t="str">
        <f t="shared" si="17"/>
        <v xml:space="preserve"> </v>
      </c>
    </row>
    <row r="158" spans="1:7" ht="18" x14ac:dyDescent="0.25">
      <c r="A158" t="s">
        <v>2</v>
      </c>
      <c r="B158" s="20" t="str">
        <f t="shared" si="12"/>
        <v xml:space="preserve"> </v>
      </c>
      <c r="C158" s="21" t="str">
        <f t="shared" si="13"/>
        <v xml:space="preserve"> </v>
      </c>
      <c r="D158" s="21" t="str">
        <f t="shared" si="14"/>
        <v xml:space="preserve"> </v>
      </c>
      <c r="E158" s="21" t="str">
        <f t="shared" si="15"/>
        <v xml:space="preserve"> </v>
      </c>
      <c r="F158" s="21" t="str">
        <f t="shared" si="16"/>
        <v xml:space="preserve"> </v>
      </c>
      <c r="G158" s="21" t="str">
        <f t="shared" si="17"/>
        <v xml:space="preserve"> </v>
      </c>
    </row>
    <row r="159" spans="1:7" ht="18" x14ac:dyDescent="0.25">
      <c r="A159" t="s">
        <v>2</v>
      </c>
      <c r="B159" s="20" t="str">
        <f t="shared" si="12"/>
        <v xml:space="preserve"> </v>
      </c>
      <c r="C159" s="21" t="str">
        <f t="shared" si="13"/>
        <v xml:space="preserve"> </v>
      </c>
      <c r="D159" s="21" t="str">
        <f t="shared" si="14"/>
        <v xml:space="preserve"> </v>
      </c>
      <c r="E159" s="21" t="str">
        <f t="shared" si="15"/>
        <v xml:space="preserve"> </v>
      </c>
      <c r="F159" s="21" t="str">
        <f t="shared" si="16"/>
        <v xml:space="preserve"> </v>
      </c>
      <c r="G159" s="21" t="str">
        <f t="shared" si="17"/>
        <v xml:space="preserve"> </v>
      </c>
    </row>
    <row r="160" spans="1:7" ht="18" x14ac:dyDescent="0.25">
      <c r="A160" t="s">
        <v>2</v>
      </c>
      <c r="B160" s="20" t="str">
        <f t="shared" si="12"/>
        <v xml:space="preserve"> </v>
      </c>
      <c r="C160" s="21" t="str">
        <f t="shared" si="13"/>
        <v xml:space="preserve"> </v>
      </c>
      <c r="D160" s="21" t="str">
        <f t="shared" si="14"/>
        <v xml:space="preserve"> </v>
      </c>
      <c r="E160" s="21" t="str">
        <f t="shared" si="15"/>
        <v xml:space="preserve"> </v>
      </c>
      <c r="F160" s="21" t="str">
        <f t="shared" si="16"/>
        <v xml:space="preserve"> </v>
      </c>
      <c r="G160" s="21" t="str">
        <f t="shared" si="17"/>
        <v xml:space="preserve"> </v>
      </c>
    </row>
    <row r="161" spans="1:7" ht="18" x14ac:dyDescent="0.25">
      <c r="A161" t="s">
        <v>2</v>
      </c>
      <c r="B161" s="20" t="str">
        <f t="shared" si="12"/>
        <v xml:space="preserve"> </v>
      </c>
      <c r="C161" s="21" t="str">
        <f t="shared" si="13"/>
        <v xml:space="preserve"> </v>
      </c>
      <c r="D161" s="21" t="str">
        <f t="shared" si="14"/>
        <v xml:space="preserve"> </v>
      </c>
      <c r="E161" s="21" t="str">
        <f t="shared" si="15"/>
        <v xml:space="preserve"> </v>
      </c>
      <c r="F161" s="21" t="str">
        <f t="shared" si="16"/>
        <v xml:space="preserve"> </v>
      </c>
      <c r="G161" s="21" t="str">
        <f t="shared" si="17"/>
        <v xml:space="preserve"> </v>
      </c>
    </row>
    <row r="162" spans="1:7" ht="18" x14ac:dyDescent="0.25">
      <c r="A162" t="s">
        <v>2</v>
      </c>
      <c r="B162" s="20" t="str">
        <f t="shared" si="12"/>
        <v xml:space="preserve"> </v>
      </c>
      <c r="C162" s="21" t="str">
        <f t="shared" si="13"/>
        <v xml:space="preserve"> </v>
      </c>
      <c r="D162" s="21" t="str">
        <f t="shared" si="14"/>
        <v xml:space="preserve"> </v>
      </c>
      <c r="E162" s="21" t="str">
        <f t="shared" si="15"/>
        <v xml:space="preserve"> </v>
      </c>
      <c r="F162" s="21" t="str">
        <f t="shared" si="16"/>
        <v xml:space="preserve"> </v>
      </c>
      <c r="G162" s="21" t="str">
        <f t="shared" si="17"/>
        <v xml:space="preserve"> </v>
      </c>
    </row>
    <row r="163" spans="1:7" ht="18" x14ac:dyDescent="0.25">
      <c r="A163" t="s">
        <v>2</v>
      </c>
      <c r="B163" s="20" t="str">
        <f t="shared" si="12"/>
        <v xml:space="preserve"> </v>
      </c>
      <c r="C163" s="21" t="str">
        <f t="shared" si="13"/>
        <v xml:space="preserve"> </v>
      </c>
      <c r="D163" s="21" t="str">
        <f t="shared" si="14"/>
        <v xml:space="preserve"> </v>
      </c>
      <c r="E163" s="21" t="str">
        <f t="shared" si="15"/>
        <v xml:space="preserve"> </v>
      </c>
      <c r="F163" s="21" t="str">
        <f t="shared" si="16"/>
        <v xml:space="preserve"> </v>
      </c>
      <c r="G163" s="21" t="str">
        <f t="shared" si="17"/>
        <v xml:space="preserve"> </v>
      </c>
    </row>
    <row r="164" spans="1:7" ht="18" x14ac:dyDescent="0.25">
      <c r="A164" t="s">
        <v>2</v>
      </c>
      <c r="B164" s="20" t="str">
        <f t="shared" si="12"/>
        <v xml:space="preserve"> </v>
      </c>
      <c r="C164" s="21" t="str">
        <f t="shared" si="13"/>
        <v xml:space="preserve"> </v>
      </c>
      <c r="D164" s="21" t="str">
        <f t="shared" si="14"/>
        <v xml:space="preserve"> </v>
      </c>
      <c r="E164" s="21" t="str">
        <f t="shared" si="15"/>
        <v xml:space="preserve"> </v>
      </c>
      <c r="F164" s="21" t="str">
        <f t="shared" si="16"/>
        <v xml:space="preserve"> </v>
      </c>
      <c r="G164" s="21" t="str">
        <f t="shared" si="17"/>
        <v xml:space="preserve"> </v>
      </c>
    </row>
    <row r="165" spans="1:7" ht="18" x14ac:dyDescent="0.25">
      <c r="A165" t="s">
        <v>2</v>
      </c>
      <c r="B165" s="20" t="str">
        <f t="shared" si="12"/>
        <v xml:space="preserve"> </v>
      </c>
      <c r="C165" s="21" t="str">
        <f t="shared" si="13"/>
        <v xml:space="preserve"> </v>
      </c>
      <c r="D165" s="21" t="str">
        <f t="shared" si="14"/>
        <v xml:space="preserve"> </v>
      </c>
      <c r="E165" s="21" t="str">
        <f t="shared" si="15"/>
        <v xml:space="preserve"> </v>
      </c>
      <c r="F165" s="21" t="str">
        <f t="shared" si="16"/>
        <v xml:space="preserve"> </v>
      </c>
      <c r="G165" s="21" t="str">
        <f t="shared" si="17"/>
        <v xml:space="preserve"> </v>
      </c>
    </row>
    <row r="166" spans="1:7" ht="18" x14ac:dyDescent="0.25">
      <c r="A166" t="s">
        <v>2</v>
      </c>
      <c r="B166" s="20" t="str">
        <f t="shared" si="12"/>
        <v xml:space="preserve"> </v>
      </c>
      <c r="C166" s="21" t="str">
        <f t="shared" si="13"/>
        <v xml:space="preserve"> </v>
      </c>
      <c r="D166" s="21" t="str">
        <f t="shared" si="14"/>
        <v xml:space="preserve"> </v>
      </c>
      <c r="E166" s="21" t="str">
        <f t="shared" si="15"/>
        <v xml:space="preserve"> </v>
      </c>
      <c r="F166" s="21" t="str">
        <f t="shared" si="16"/>
        <v xml:space="preserve"> </v>
      </c>
      <c r="G166" s="21" t="str">
        <f t="shared" si="17"/>
        <v xml:space="preserve"> </v>
      </c>
    </row>
    <row r="167" spans="1:7" ht="18" x14ac:dyDescent="0.25">
      <c r="A167" t="s">
        <v>2</v>
      </c>
      <c r="B167" s="20" t="str">
        <f t="shared" si="12"/>
        <v xml:space="preserve"> </v>
      </c>
      <c r="C167" s="21" t="str">
        <f t="shared" si="13"/>
        <v xml:space="preserve"> </v>
      </c>
      <c r="D167" s="21" t="str">
        <f t="shared" si="14"/>
        <v xml:space="preserve"> </v>
      </c>
      <c r="E167" s="21" t="str">
        <f t="shared" si="15"/>
        <v xml:space="preserve"> </v>
      </c>
      <c r="F167" s="21" t="str">
        <f t="shared" si="16"/>
        <v xml:space="preserve"> </v>
      </c>
      <c r="G167" s="21" t="str">
        <f t="shared" si="17"/>
        <v xml:space="preserve"> </v>
      </c>
    </row>
    <row r="168" spans="1:7" ht="18" x14ac:dyDescent="0.25">
      <c r="A168" t="s">
        <v>2</v>
      </c>
      <c r="B168" s="20" t="str">
        <f t="shared" si="12"/>
        <v xml:space="preserve"> </v>
      </c>
      <c r="C168" s="21" t="str">
        <f t="shared" si="13"/>
        <v xml:space="preserve"> </v>
      </c>
      <c r="D168" s="21" t="str">
        <f t="shared" si="14"/>
        <v xml:space="preserve"> </v>
      </c>
      <c r="E168" s="21" t="str">
        <f t="shared" si="15"/>
        <v xml:space="preserve"> </v>
      </c>
      <c r="F168" s="21" t="str">
        <f t="shared" si="16"/>
        <v xml:space="preserve"> </v>
      </c>
      <c r="G168" s="21" t="str">
        <f t="shared" si="17"/>
        <v xml:space="preserve"> </v>
      </c>
    </row>
    <row r="169" spans="1:7" ht="18" x14ac:dyDescent="0.25">
      <c r="A169" t="s">
        <v>2</v>
      </c>
      <c r="B169" s="20" t="str">
        <f t="shared" si="12"/>
        <v xml:space="preserve"> </v>
      </c>
      <c r="C169" s="21" t="str">
        <f t="shared" si="13"/>
        <v xml:space="preserve"> </v>
      </c>
      <c r="D169" s="21" t="str">
        <f t="shared" si="14"/>
        <v xml:space="preserve"> </v>
      </c>
      <c r="E169" s="21" t="str">
        <f t="shared" si="15"/>
        <v xml:space="preserve"> </v>
      </c>
      <c r="F169" s="21" t="str">
        <f t="shared" si="16"/>
        <v xml:space="preserve"> </v>
      </c>
      <c r="G169" s="21" t="str">
        <f t="shared" si="17"/>
        <v xml:space="preserve"> </v>
      </c>
    </row>
    <row r="170" spans="1:7" ht="18" x14ac:dyDescent="0.25">
      <c r="A170" t="s">
        <v>2</v>
      </c>
      <c r="B170" s="20" t="str">
        <f t="shared" si="12"/>
        <v xml:space="preserve"> </v>
      </c>
      <c r="C170" s="21" t="str">
        <f t="shared" si="13"/>
        <v xml:space="preserve"> </v>
      </c>
      <c r="D170" s="21" t="str">
        <f t="shared" si="14"/>
        <v xml:space="preserve"> </v>
      </c>
      <c r="E170" s="21" t="str">
        <f t="shared" si="15"/>
        <v xml:space="preserve"> </v>
      </c>
      <c r="F170" s="21" t="str">
        <f t="shared" si="16"/>
        <v xml:space="preserve"> </v>
      </c>
      <c r="G170" s="21" t="str">
        <f t="shared" si="17"/>
        <v xml:space="preserve"> </v>
      </c>
    </row>
    <row r="171" spans="1:7" ht="18" x14ac:dyDescent="0.25">
      <c r="A171" t="s">
        <v>2</v>
      </c>
      <c r="B171" s="20" t="str">
        <f t="shared" si="12"/>
        <v xml:space="preserve"> </v>
      </c>
      <c r="C171" s="21" t="str">
        <f t="shared" si="13"/>
        <v xml:space="preserve"> </v>
      </c>
      <c r="D171" s="21" t="str">
        <f t="shared" si="14"/>
        <v xml:space="preserve"> </v>
      </c>
      <c r="E171" s="21" t="str">
        <f t="shared" si="15"/>
        <v xml:space="preserve"> </v>
      </c>
      <c r="F171" s="21" t="str">
        <f t="shared" si="16"/>
        <v xml:space="preserve"> </v>
      </c>
      <c r="G171" s="21" t="str">
        <f t="shared" si="17"/>
        <v xml:space="preserve"> </v>
      </c>
    </row>
    <row r="172" spans="1:7" ht="18" x14ac:dyDescent="0.25">
      <c r="A172" t="s">
        <v>2</v>
      </c>
      <c r="B172" s="20" t="str">
        <f t="shared" si="12"/>
        <v xml:space="preserve"> </v>
      </c>
      <c r="C172" s="21" t="str">
        <f t="shared" si="13"/>
        <v xml:space="preserve"> </v>
      </c>
      <c r="D172" s="21" t="str">
        <f t="shared" si="14"/>
        <v xml:space="preserve"> </v>
      </c>
      <c r="E172" s="21" t="str">
        <f t="shared" si="15"/>
        <v xml:space="preserve"> </v>
      </c>
      <c r="F172" s="21" t="str">
        <f t="shared" si="16"/>
        <v xml:space="preserve"> </v>
      </c>
      <c r="G172" s="21" t="str">
        <f t="shared" si="17"/>
        <v xml:space="preserve"> </v>
      </c>
    </row>
    <row r="173" spans="1:7" ht="18" x14ac:dyDescent="0.25">
      <c r="A173" t="s">
        <v>2</v>
      </c>
      <c r="B173" s="20" t="str">
        <f t="shared" si="12"/>
        <v xml:space="preserve"> </v>
      </c>
      <c r="C173" s="21" t="str">
        <f t="shared" si="13"/>
        <v xml:space="preserve"> </v>
      </c>
      <c r="D173" s="21" t="str">
        <f t="shared" si="14"/>
        <v xml:space="preserve"> </v>
      </c>
      <c r="E173" s="21" t="str">
        <f t="shared" si="15"/>
        <v xml:space="preserve"> </v>
      </c>
      <c r="F173" s="21" t="str">
        <f t="shared" si="16"/>
        <v xml:space="preserve"> </v>
      </c>
      <c r="G173" s="21" t="str">
        <f t="shared" si="17"/>
        <v xml:space="preserve"> </v>
      </c>
    </row>
    <row r="174" spans="1:7" ht="18" x14ac:dyDescent="0.25">
      <c r="A174" t="s">
        <v>2</v>
      </c>
      <c r="B174" s="20" t="str">
        <f t="shared" si="12"/>
        <v xml:space="preserve"> </v>
      </c>
      <c r="C174" s="21" t="str">
        <f t="shared" si="13"/>
        <v xml:space="preserve"> </v>
      </c>
      <c r="D174" s="21" t="str">
        <f t="shared" si="14"/>
        <v xml:space="preserve"> </v>
      </c>
      <c r="E174" s="21" t="str">
        <f t="shared" si="15"/>
        <v xml:space="preserve"> </v>
      </c>
      <c r="F174" s="21" t="str">
        <f t="shared" si="16"/>
        <v xml:space="preserve"> </v>
      </c>
      <c r="G174" s="21" t="str">
        <f t="shared" si="17"/>
        <v xml:space="preserve"> </v>
      </c>
    </row>
    <row r="175" spans="1:7" ht="18" x14ac:dyDescent="0.25">
      <c r="A175" t="s">
        <v>2</v>
      </c>
      <c r="B175" s="20" t="str">
        <f t="shared" si="12"/>
        <v xml:space="preserve"> </v>
      </c>
      <c r="C175" s="21" t="str">
        <f t="shared" si="13"/>
        <v xml:space="preserve"> </v>
      </c>
      <c r="D175" s="21" t="str">
        <f t="shared" si="14"/>
        <v xml:space="preserve"> </v>
      </c>
      <c r="E175" s="21" t="str">
        <f t="shared" si="15"/>
        <v xml:space="preserve"> </v>
      </c>
      <c r="F175" s="21" t="str">
        <f t="shared" si="16"/>
        <v xml:space="preserve"> </v>
      </c>
      <c r="G175" s="21" t="str">
        <f t="shared" si="17"/>
        <v xml:space="preserve"> </v>
      </c>
    </row>
    <row r="176" spans="1:7" ht="18" x14ac:dyDescent="0.25">
      <c r="A176" t="s">
        <v>2</v>
      </c>
      <c r="B176" s="20" t="str">
        <f t="shared" si="12"/>
        <v xml:space="preserve"> </v>
      </c>
      <c r="C176" s="21" t="str">
        <f t="shared" si="13"/>
        <v xml:space="preserve"> </v>
      </c>
      <c r="D176" s="21" t="str">
        <f t="shared" si="14"/>
        <v xml:space="preserve"> </v>
      </c>
      <c r="E176" s="21" t="str">
        <f t="shared" si="15"/>
        <v xml:space="preserve"> </v>
      </c>
      <c r="F176" s="21" t="str">
        <f t="shared" si="16"/>
        <v xml:space="preserve"> </v>
      </c>
      <c r="G176" s="21" t="str">
        <f t="shared" si="17"/>
        <v xml:space="preserve"> </v>
      </c>
    </row>
    <row r="177" spans="1:7" ht="18" x14ac:dyDescent="0.25">
      <c r="A177" t="s">
        <v>2</v>
      </c>
      <c r="B177" s="20" t="str">
        <f t="shared" si="12"/>
        <v xml:space="preserve"> </v>
      </c>
      <c r="C177" s="21" t="str">
        <f t="shared" si="13"/>
        <v xml:space="preserve"> </v>
      </c>
      <c r="D177" s="21" t="str">
        <f t="shared" si="14"/>
        <v xml:space="preserve"> </v>
      </c>
      <c r="E177" s="21" t="str">
        <f t="shared" si="15"/>
        <v xml:space="preserve"> </v>
      </c>
      <c r="F177" s="21" t="str">
        <f t="shared" si="16"/>
        <v xml:space="preserve"> </v>
      </c>
      <c r="G177" s="21" t="str">
        <f t="shared" si="17"/>
        <v xml:space="preserve"> </v>
      </c>
    </row>
    <row r="178" spans="1:7" ht="18" x14ac:dyDescent="0.25">
      <c r="A178" t="s">
        <v>2</v>
      </c>
      <c r="B178" s="20" t="str">
        <f t="shared" si="12"/>
        <v xml:space="preserve"> </v>
      </c>
      <c r="C178" s="21" t="str">
        <f t="shared" si="13"/>
        <v xml:space="preserve"> </v>
      </c>
      <c r="D178" s="21" t="str">
        <f t="shared" si="14"/>
        <v xml:space="preserve"> </v>
      </c>
      <c r="E178" s="21" t="str">
        <f t="shared" si="15"/>
        <v xml:space="preserve"> </v>
      </c>
      <c r="F178" s="21" t="str">
        <f t="shared" si="16"/>
        <v xml:space="preserve"> </v>
      </c>
      <c r="G178" s="21" t="str">
        <f t="shared" si="17"/>
        <v xml:space="preserve"> </v>
      </c>
    </row>
    <row r="179" spans="1:7" ht="18" x14ac:dyDescent="0.25">
      <c r="A179" t="s">
        <v>2</v>
      </c>
      <c r="B179" s="20" t="str">
        <f t="shared" si="12"/>
        <v xml:space="preserve"> </v>
      </c>
      <c r="C179" s="21" t="str">
        <f t="shared" si="13"/>
        <v xml:space="preserve"> </v>
      </c>
      <c r="D179" s="21" t="str">
        <f t="shared" si="14"/>
        <v xml:space="preserve"> </v>
      </c>
      <c r="E179" s="21" t="str">
        <f t="shared" si="15"/>
        <v xml:space="preserve"> </v>
      </c>
      <c r="F179" s="21" t="str">
        <f t="shared" si="16"/>
        <v xml:space="preserve"> </v>
      </c>
      <c r="G179" s="21" t="str">
        <f t="shared" si="17"/>
        <v xml:space="preserve"> </v>
      </c>
    </row>
    <row r="180" spans="1:7" ht="18" x14ac:dyDescent="0.25">
      <c r="A180" t="s">
        <v>2</v>
      </c>
      <c r="B180" s="20" t="str">
        <f t="shared" si="12"/>
        <v xml:space="preserve"> </v>
      </c>
      <c r="C180" s="21" t="str">
        <f t="shared" si="13"/>
        <v xml:space="preserve"> </v>
      </c>
      <c r="D180" s="21" t="str">
        <f t="shared" si="14"/>
        <v xml:space="preserve"> </v>
      </c>
      <c r="E180" s="21" t="str">
        <f t="shared" si="15"/>
        <v xml:space="preserve"> </v>
      </c>
      <c r="F180" s="21" t="str">
        <f t="shared" si="16"/>
        <v xml:space="preserve"> </v>
      </c>
      <c r="G180" s="21" t="str">
        <f t="shared" si="17"/>
        <v xml:space="preserve"> </v>
      </c>
    </row>
    <row r="181" spans="1:7" ht="18" x14ac:dyDescent="0.25">
      <c r="A181" t="s">
        <v>2</v>
      </c>
      <c r="B181" s="20" t="str">
        <f t="shared" si="12"/>
        <v xml:space="preserve"> </v>
      </c>
      <c r="C181" s="21" t="str">
        <f t="shared" si="13"/>
        <v xml:space="preserve"> </v>
      </c>
      <c r="D181" s="21" t="str">
        <f t="shared" si="14"/>
        <v xml:space="preserve"> </v>
      </c>
      <c r="E181" s="21" t="str">
        <f t="shared" si="15"/>
        <v xml:space="preserve"> </v>
      </c>
      <c r="F181" s="21" t="str">
        <f t="shared" si="16"/>
        <v xml:space="preserve"> </v>
      </c>
      <c r="G181" s="21" t="str">
        <f t="shared" si="17"/>
        <v xml:space="preserve"> </v>
      </c>
    </row>
    <row r="182" spans="1:7" ht="18" x14ac:dyDescent="0.25">
      <c r="A182" t="s">
        <v>2</v>
      </c>
      <c r="B182" s="20" t="str">
        <f t="shared" si="12"/>
        <v xml:space="preserve"> </v>
      </c>
      <c r="C182" s="21" t="str">
        <f t="shared" si="13"/>
        <v xml:space="preserve"> </v>
      </c>
      <c r="D182" s="21" t="str">
        <f t="shared" si="14"/>
        <v xml:space="preserve"> </v>
      </c>
      <c r="E182" s="21" t="str">
        <f t="shared" si="15"/>
        <v xml:space="preserve"> </v>
      </c>
      <c r="F182" s="21" t="str">
        <f t="shared" si="16"/>
        <v xml:space="preserve"> </v>
      </c>
      <c r="G182" s="21" t="str">
        <f t="shared" si="17"/>
        <v xml:space="preserve"> </v>
      </c>
    </row>
    <row r="183" spans="1:7" ht="18" x14ac:dyDescent="0.25">
      <c r="A183" t="s">
        <v>2</v>
      </c>
      <c r="B183" s="20" t="str">
        <f t="shared" si="12"/>
        <v xml:space="preserve"> </v>
      </c>
      <c r="C183" s="21" t="str">
        <f t="shared" si="13"/>
        <v xml:space="preserve"> </v>
      </c>
      <c r="D183" s="21" t="str">
        <f t="shared" si="14"/>
        <v xml:space="preserve"> </v>
      </c>
      <c r="E183" s="21" t="str">
        <f t="shared" si="15"/>
        <v xml:space="preserve"> </v>
      </c>
      <c r="F183" s="21" t="str">
        <f t="shared" si="16"/>
        <v xml:space="preserve"> </v>
      </c>
      <c r="G183" s="21" t="str">
        <f t="shared" si="17"/>
        <v xml:space="preserve"> </v>
      </c>
    </row>
    <row r="184" spans="1:7" ht="18" x14ac:dyDescent="0.25">
      <c r="A184" t="s">
        <v>2</v>
      </c>
      <c r="B184" s="20" t="str">
        <f t="shared" si="12"/>
        <v xml:space="preserve"> </v>
      </c>
      <c r="C184" s="21" t="str">
        <f t="shared" si="13"/>
        <v xml:space="preserve"> </v>
      </c>
      <c r="D184" s="21" t="str">
        <f t="shared" si="14"/>
        <v xml:space="preserve"> </v>
      </c>
      <c r="E184" s="21" t="str">
        <f t="shared" si="15"/>
        <v xml:space="preserve"> </v>
      </c>
      <c r="F184" s="21" t="str">
        <f t="shared" si="16"/>
        <v xml:space="preserve"> </v>
      </c>
      <c r="G184" s="21" t="str">
        <f t="shared" si="17"/>
        <v xml:space="preserve"> </v>
      </c>
    </row>
    <row r="185" spans="1:7" ht="18" x14ac:dyDescent="0.25">
      <c r="A185" t="s">
        <v>2</v>
      </c>
      <c r="B185" s="20" t="str">
        <f t="shared" si="12"/>
        <v xml:space="preserve"> </v>
      </c>
      <c r="C185" s="21" t="str">
        <f t="shared" si="13"/>
        <v xml:space="preserve"> </v>
      </c>
      <c r="D185" s="21" t="str">
        <f t="shared" si="14"/>
        <v xml:space="preserve"> </v>
      </c>
      <c r="E185" s="21" t="str">
        <f t="shared" si="15"/>
        <v xml:space="preserve"> </v>
      </c>
      <c r="F185" s="21" t="str">
        <f t="shared" si="16"/>
        <v xml:space="preserve"> </v>
      </c>
      <c r="G185" s="21" t="str">
        <f t="shared" si="17"/>
        <v xml:space="preserve"> </v>
      </c>
    </row>
    <row r="186" spans="1:7" ht="18" x14ac:dyDescent="0.25">
      <c r="A186" t="s">
        <v>2</v>
      </c>
      <c r="B186" s="20" t="str">
        <f t="shared" si="12"/>
        <v xml:space="preserve"> </v>
      </c>
      <c r="C186" s="21" t="str">
        <f t="shared" si="13"/>
        <v xml:space="preserve"> </v>
      </c>
      <c r="D186" s="21" t="str">
        <f t="shared" si="14"/>
        <v xml:space="preserve"> </v>
      </c>
      <c r="E186" s="21" t="str">
        <f t="shared" si="15"/>
        <v xml:space="preserve"> </v>
      </c>
      <c r="F186" s="21" t="str">
        <f t="shared" si="16"/>
        <v xml:space="preserve"> </v>
      </c>
      <c r="G186" s="21" t="str">
        <f t="shared" si="17"/>
        <v xml:space="preserve"> </v>
      </c>
    </row>
    <row r="187" spans="1:7" ht="18" x14ac:dyDescent="0.25">
      <c r="A187" t="s">
        <v>2</v>
      </c>
      <c r="B187" s="20" t="str">
        <f t="shared" si="12"/>
        <v xml:space="preserve"> </v>
      </c>
      <c r="C187" s="21" t="str">
        <f t="shared" si="13"/>
        <v xml:space="preserve"> </v>
      </c>
      <c r="D187" s="21" t="str">
        <f t="shared" si="14"/>
        <v xml:space="preserve"> </v>
      </c>
      <c r="E187" s="21" t="str">
        <f t="shared" si="15"/>
        <v xml:space="preserve"> </v>
      </c>
      <c r="F187" s="21" t="str">
        <f t="shared" si="16"/>
        <v xml:space="preserve"> </v>
      </c>
      <c r="G187" s="21" t="str">
        <f t="shared" si="17"/>
        <v xml:space="preserve"> </v>
      </c>
    </row>
    <row r="188" spans="1:7" ht="18" x14ac:dyDescent="0.25">
      <c r="A188" t="s">
        <v>2</v>
      </c>
      <c r="B188" s="20" t="str">
        <f t="shared" si="12"/>
        <v xml:space="preserve"> </v>
      </c>
      <c r="C188" s="21" t="str">
        <f t="shared" si="13"/>
        <v xml:space="preserve"> </v>
      </c>
      <c r="D188" s="21" t="str">
        <f t="shared" si="14"/>
        <v xml:space="preserve"> </v>
      </c>
      <c r="E188" s="21" t="str">
        <f t="shared" si="15"/>
        <v xml:space="preserve"> </v>
      </c>
      <c r="F188" s="21" t="str">
        <f t="shared" si="16"/>
        <v xml:space="preserve"> </v>
      </c>
      <c r="G188" s="21" t="str">
        <f t="shared" si="17"/>
        <v xml:space="preserve"> </v>
      </c>
    </row>
    <row r="189" spans="1:7" ht="18" x14ac:dyDescent="0.25">
      <c r="A189" t="s">
        <v>2</v>
      </c>
      <c r="B189" s="20" t="str">
        <f t="shared" si="12"/>
        <v xml:space="preserve"> </v>
      </c>
      <c r="C189" s="21" t="str">
        <f t="shared" si="13"/>
        <v xml:space="preserve"> </v>
      </c>
      <c r="D189" s="21" t="str">
        <f t="shared" si="14"/>
        <v xml:space="preserve"> </v>
      </c>
      <c r="E189" s="21" t="str">
        <f t="shared" si="15"/>
        <v xml:space="preserve"> </v>
      </c>
      <c r="F189" s="21" t="str">
        <f t="shared" si="16"/>
        <v xml:space="preserve"> </v>
      </c>
      <c r="G189" s="21" t="str">
        <f t="shared" si="17"/>
        <v xml:space="preserve"> </v>
      </c>
    </row>
    <row r="190" spans="1:7" ht="18" x14ac:dyDescent="0.25">
      <c r="A190" t="s">
        <v>2</v>
      </c>
      <c r="B190" s="20" t="str">
        <f t="shared" si="12"/>
        <v xml:space="preserve"> </v>
      </c>
      <c r="C190" s="21" t="str">
        <f t="shared" si="13"/>
        <v xml:space="preserve"> </v>
      </c>
      <c r="D190" s="21" t="str">
        <f t="shared" si="14"/>
        <v xml:space="preserve"> </v>
      </c>
      <c r="E190" s="21" t="str">
        <f t="shared" si="15"/>
        <v xml:space="preserve"> </v>
      </c>
      <c r="F190" s="21" t="str">
        <f t="shared" si="16"/>
        <v xml:space="preserve"> </v>
      </c>
      <c r="G190" s="21" t="str">
        <f t="shared" si="17"/>
        <v xml:space="preserve"> </v>
      </c>
    </row>
    <row r="191" spans="1:7" ht="18" x14ac:dyDescent="0.25">
      <c r="A191" t="s">
        <v>2</v>
      </c>
      <c r="B191" s="20" t="str">
        <f t="shared" si="12"/>
        <v xml:space="preserve"> </v>
      </c>
      <c r="C191" s="21" t="str">
        <f t="shared" si="13"/>
        <v xml:space="preserve"> </v>
      </c>
      <c r="D191" s="21" t="str">
        <f t="shared" si="14"/>
        <v xml:space="preserve"> </v>
      </c>
      <c r="E191" s="21" t="str">
        <f t="shared" si="15"/>
        <v xml:space="preserve"> </v>
      </c>
      <c r="F191" s="21" t="str">
        <f t="shared" si="16"/>
        <v xml:space="preserve"> </v>
      </c>
      <c r="G191" s="21" t="str">
        <f t="shared" si="17"/>
        <v xml:space="preserve"> </v>
      </c>
    </row>
    <row r="192" spans="1:7" ht="18" x14ac:dyDescent="0.25">
      <c r="A192" t="s">
        <v>2</v>
      </c>
      <c r="B192" s="20" t="str">
        <f t="shared" si="12"/>
        <v xml:space="preserve"> </v>
      </c>
      <c r="C192" s="21" t="str">
        <f t="shared" si="13"/>
        <v xml:space="preserve"> </v>
      </c>
      <c r="D192" s="21" t="str">
        <f t="shared" si="14"/>
        <v xml:space="preserve"> </v>
      </c>
      <c r="E192" s="21" t="str">
        <f t="shared" si="15"/>
        <v xml:space="preserve"> </v>
      </c>
      <c r="F192" s="21" t="str">
        <f t="shared" si="16"/>
        <v xml:space="preserve"> </v>
      </c>
      <c r="G192" s="21" t="str">
        <f t="shared" si="17"/>
        <v xml:space="preserve"> </v>
      </c>
    </row>
    <row r="193" spans="1:7" ht="18" x14ac:dyDescent="0.25">
      <c r="A193" t="s">
        <v>2</v>
      </c>
      <c r="B193" s="20" t="str">
        <f t="shared" si="12"/>
        <v xml:space="preserve"> </v>
      </c>
      <c r="C193" s="21" t="str">
        <f t="shared" si="13"/>
        <v xml:space="preserve"> </v>
      </c>
      <c r="D193" s="21" t="str">
        <f t="shared" si="14"/>
        <v xml:space="preserve"> </v>
      </c>
      <c r="E193" s="21" t="str">
        <f t="shared" si="15"/>
        <v xml:space="preserve"> </v>
      </c>
      <c r="F193" s="21" t="str">
        <f t="shared" si="16"/>
        <v xml:space="preserve"> </v>
      </c>
      <c r="G193" s="21" t="str">
        <f t="shared" si="17"/>
        <v xml:space="preserve"> </v>
      </c>
    </row>
    <row r="194" spans="1:7" ht="18" x14ac:dyDescent="0.25">
      <c r="A194" t="s">
        <v>2</v>
      </c>
      <c r="B194" s="20" t="str">
        <f t="shared" si="12"/>
        <v xml:space="preserve"> </v>
      </c>
      <c r="C194" s="21" t="str">
        <f t="shared" si="13"/>
        <v xml:space="preserve"> </v>
      </c>
      <c r="D194" s="21" t="str">
        <f t="shared" si="14"/>
        <v xml:space="preserve"> </v>
      </c>
      <c r="E194" s="21" t="str">
        <f t="shared" si="15"/>
        <v xml:space="preserve"> </v>
      </c>
      <c r="F194" s="21" t="str">
        <f t="shared" si="16"/>
        <v xml:space="preserve"> </v>
      </c>
      <c r="G194" s="21" t="str">
        <f t="shared" si="17"/>
        <v xml:space="preserve"> </v>
      </c>
    </row>
    <row r="195" spans="1:7" ht="18" x14ac:dyDescent="0.25">
      <c r="A195" t="s">
        <v>2</v>
      </c>
      <c r="B195" s="20" t="str">
        <f t="shared" si="12"/>
        <v xml:space="preserve"> </v>
      </c>
      <c r="C195" s="21" t="str">
        <f t="shared" si="13"/>
        <v xml:space="preserve"> </v>
      </c>
      <c r="D195" s="21" t="str">
        <f t="shared" si="14"/>
        <v xml:space="preserve"> </v>
      </c>
      <c r="E195" s="21" t="str">
        <f t="shared" si="15"/>
        <v xml:space="preserve"> </v>
      </c>
      <c r="F195" s="21" t="str">
        <f t="shared" si="16"/>
        <v xml:space="preserve"> </v>
      </c>
      <c r="G195" s="21" t="str">
        <f t="shared" si="17"/>
        <v xml:space="preserve"> </v>
      </c>
    </row>
    <row r="196" spans="1:7" ht="18" x14ac:dyDescent="0.25">
      <c r="A196" t="s">
        <v>2</v>
      </c>
      <c r="B196" s="20" t="str">
        <f t="shared" si="12"/>
        <v xml:space="preserve"> </v>
      </c>
      <c r="C196" s="21" t="str">
        <f t="shared" si="13"/>
        <v xml:space="preserve"> </v>
      </c>
      <c r="D196" s="21" t="str">
        <f t="shared" si="14"/>
        <v xml:space="preserve"> </v>
      </c>
      <c r="E196" s="21" t="str">
        <f t="shared" si="15"/>
        <v xml:space="preserve"> </v>
      </c>
      <c r="F196" s="21" t="str">
        <f t="shared" si="16"/>
        <v xml:space="preserve"> </v>
      </c>
      <c r="G196" s="21" t="str">
        <f t="shared" si="17"/>
        <v xml:space="preserve"> </v>
      </c>
    </row>
    <row r="197" spans="1:7" ht="18" x14ac:dyDescent="0.25">
      <c r="A197" t="s">
        <v>2</v>
      </c>
      <c r="B197" s="20" t="str">
        <f t="shared" si="12"/>
        <v xml:space="preserve"> </v>
      </c>
      <c r="C197" s="21" t="str">
        <f t="shared" si="13"/>
        <v xml:space="preserve"> </v>
      </c>
      <c r="D197" s="21" t="str">
        <f t="shared" si="14"/>
        <v xml:space="preserve"> </v>
      </c>
      <c r="E197" s="21" t="str">
        <f t="shared" si="15"/>
        <v xml:space="preserve"> </v>
      </c>
      <c r="F197" s="21" t="str">
        <f t="shared" si="16"/>
        <v xml:space="preserve"> </v>
      </c>
      <c r="G197" s="21" t="str">
        <f t="shared" si="17"/>
        <v xml:space="preserve"> </v>
      </c>
    </row>
    <row r="198" spans="1:7" ht="18" x14ac:dyDescent="0.25">
      <c r="A198" t="s">
        <v>2</v>
      </c>
      <c r="B198" s="20" t="str">
        <f t="shared" si="12"/>
        <v xml:space="preserve"> </v>
      </c>
      <c r="C198" s="21" t="str">
        <f t="shared" si="13"/>
        <v xml:space="preserve"> </v>
      </c>
      <c r="D198" s="21" t="str">
        <f t="shared" si="14"/>
        <v xml:space="preserve"> </v>
      </c>
      <c r="E198" s="21" t="str">
        <f t="shared" si="15"/>
        <v xml:space="preserve"> </v>
      </c>
      <c r="F198" s="21" t="str">
        <f t="shared" si="16"/>
        <v xml:space="preserve"> </v>
      </c>
      <c r="G198" s="21" t="str">
        <f t="shared" si="17"/>
        <v xml:space="preserve"> </v>
      </c>
    </row>
    <row r="199" spans="1:7" ht="18" x14ac:dyDescent="0.25">
      <c r="A199" t="s">
        <v>2</v>
      </c>
      <c r="B199" s="20" t="str">
        <f t="shared" si="12"/>
        <v xml:space="preserve"> </v>
      </c>
      <c r="C199" s="21" t="str">
        <f t="shared" si="13"/>
        <v xml:space="preserve"> </v>
      </c>
      <c r="D199" s="21" t="str">
        <f t="shared" si="14"/>
        <v xml:space="preserve"> </v>
      </c>
      <c r="E199" s="21" t="str">
        <f t="shared" si="15"/>
        <v xml:space="preserve"> </v>
      </c>
      <c r="F199" s="21" t="str">
        <f t="shared" si="16"/>
        <v xml:space="preserve"> </v>
      </c>
      <c r="G199" s="21" t="str">
        <f t="shared" si="17"/>
        <v xml:space="preserve"> </v>
      </c>
    </row>
    <row r="200" spans="1:7" ht="18" x14ac:dyDescent="0.25">
      <c r="A200" t="s">
        <v>2</v>
      </c>
      <c r="B200" s="20" t="str">
        <f t="shared" si="12"/>
        <v xml:space="preserve"> </v>
      </c>
      <c r="C200" s="21" t="str">
        <f t="shared" si="13"/>
        <v xml:space="preserve"> </v>
      </c>
      <c r="D200" s="21" t="str">
        <f t="shared" si="14"/>
        <v xml:space="preserve"> </v>
      </c>
      <c r="E200" s="21" t="str">
        <f t="shared" si="15"/>
        <v xml:space="preserve"> </v>
      </c>
      <c r="F200" s="21" t="str">
        <f t="shared" si="16"/>
        <v xml:space="preserve"> </v>
      </c>
      <c r="G200" s="21" t="str">
        <f t="shared" si="17"/>
        <v xml:space="preserve"> </v>
      </c>
    </row>
    <row r="201" spans="1:7" ht="18" x14ac:dyDescent="0.25">
      <c r="A201" t="s">
        <v>2</v>
      </c>
      <c r="B201" s="20" t="str">
        <f t="shared" ref="B201:B215" si="18">IF(ROW(B201)&lt;LoanPeriod*12+ROW($B$9)-1,EDATE(B200,1)," ")</f>
        <v xml:space="preserve"> </v>
      </c>
      <c r="C201" s="21" t="str">
        <f t="shared" ref="C201:C264" si="19">IF(ROW(B201)&lt;LoanPeriod*12+ROW($B$9)-1,G200," ")</f>
        <v xml:space="preserve"> </v>
      </c>
      <c r="D201" s="21" t="str">
        <f t="shared" ref="D201:D264" si="20">IF(ROW(C201)&lt;LoanPeriod*12+ROW($B$9)-1,MonthlyPayment," ")</f>
        <v xml:space="preserve"> </v>
      </c>
      <c r="E201" s="21" t="str">
        <f t="shared" ref="E201:E215" si="21">IF(ROW(C201)&lt;LoanPeriod*12+ROW($B$9)-1,C201*InterestRate/100/12," ")</f>
        <v xml:space="preserve"> </v>
      </c>
      <c r="F201" s="21" t="str">
        <f t="shared" ref="F201:F264" si="22">IF(ROW(B201)&lt;LoanPeriod*12+ROW($B$9)-1,D201-E201," ")</f>
        <v xml:space="preserve"> </v>
      </c>
      <c r="G201" s="21" t="str">
        <f t="shared" ref="G201:G264" si="23">IF(ROW(C201)&lt;LoanPeriod*12+ROW($B$9)-1,C201-F201," ")</f>
        <v xml:space="preserve"> </v>
      </c>
    </row>
    <row r="202" spans="1:7" ht="18" x14ac:dyDescent="0.25">
      <c r="A202" t="s">
        <v>2</v>
      </c>
      <c r="B202" s="20" t="str">
        <f t="shared" si="18"/>
        <v xml:space="preserve"> </v>
      </c>
      <c r="C202" s="21" t="str">
        <f t="shared" si="19"/>
        <v xml:space="preserve"> </v>
      </c>
      <c r="D202" s="21" t="str">
        <f t="shared" si="20"/>
        <v xml:space="preserve"> </v>
      </c>
      <c r="E202" s="21" t="str">
        <f t="shared" si="21"/>
        <v xml:space="preserve"> </v>
      </c>
      <c r="F202" s="21" t="str">
        <f t="shared" si="22"/>
        <v xml:space="preserve"> </v>
      </c>
      <c r="G202" s="21" t="str">
        <f t="shared" si="23"/>
        <v xml:space="preserve"> </v>
      </c>
    </row>
    <row r="203" spans="1:7" ht="18" x14ac:dyDescent="0.25">
      <c r="A203" t="s">
        <v>2</v>
      </c>
      <c r="B203" s="20" t="str">
        <f t="shared" si="18"/>
        <v xml:space="preserve"> </v>
      </c>
      <c r="C203" s="21" t="str">
        <f t="shared" si="19"/>
        <v xml:space="preserve"> </v>
      </c>
      <c r="D203" s="21" t="str">
        <f t="shared" si="20"/>
        <v xml:space="preserve"> </v>
      </c>
      <c r="E203" s="21" t="str">
        <f t="shared" si="21"/>
        <v xml:space="preserve"> </v>
      </c>
      <c r="F203" s="21" t="str">
        <f t="shared" si="22"/>
        <v xml:space="preserve"> </v>
      </c>
      <c r="G203" s="21" t="str">
        <f t="shared" si="23"/>
        <v xml:space="preserve"> </v>
      </c>
    </row>
    <row r="204" spans="1:7" ht="18" x14ac:dyDescent="0.25">
      <c r="A204" t="s">
        <v>2</v>
      </c>
      <c r="B204" s="20" t="str">
        <f t="shared" si="18"/>
        <v xml:space="preserve"> </v>
      </c>
      <c r="C204" s="21" t="str">
        <f t="shared" si="19"/>
        <v xml:space="preserve"> </v>
      </c>
      <c r="D204" s="21" t="str">
        <f t="shared" si="20"/>
        <v xml:space="preserve"> </v>
      </c>
      <c r="E204" s="21" t="str">
        <f t="shared" si="21"/>
        <v xml:space="preserve"> </v>
      </c>
      <c r="F204" s="21" t="str">
        <f t="shared" si="22"/>
        <v xml:space="preserve"> </v>
      </c>
      <c r="G204" s="21" t="str">
        <f t="shared" si="23"/>
        <v xml:space="preserve"> </v>
      </c>
    </row>
    <row r="205" spans="1:7" ht="18" x14ac:dyDescent="0.25">
      <c r="A205" t="s">
        <v>2</v>
      </c>
      <c r="B205" s="20" t="str">
        <f t="shared" si="18"/>
        <v xml:space="preserve"> </v>
      </c>
      <c r="C205" s="21" t="str">
        <f t="shared" si="19"/>
        <v xml:space="preserve"> </v>
      </c>
      <c r="D205" s="21" t="str">
        <f t="shared" si="20"/>
        <v xml:space="preserve"> </v>
      </c>
      <c r="E205" s="21" t="str">
        <f t="shared" si="21"/>
        <v xml:space="preserve"> </v>
      </c>
      <c r="F205" s="21" t="str">
        <f t="shared" si="22"/>
        <v xml:space="preserve"> </v>
      </c>
      <c r="G205" s="21" t="str">
        <f t="shared" si="23"/>
        <v xml:space="preserve"> </v>
      </c>
    </row>
    <row r="206" spans="1:7" ht="18" x14ac:dyDescent="0.25">
      <c r="A206" t="s">
        <v>2</v>
      </c>
      <c r="B206" s="20" t="str">
        <f t="shared" si="18"/>
        <v xml:space="preserve"> </v>
      </c>
      <c r="C206" s="21" t="str">
        <f t="shared" si="19"/>
        <v xml:space="preserve"> </v>
      </c>
      <c r="D206" s="21" t="str">
        <f t="shared" si="20"/>
        <v xml:space="preserve"> </v>
      </c>
      <c r="E206" s="21" t="str">
        <f t="shared" si="21"/>
        <v xml:space="preserve"> </v>
      </c>
      <c r="F206" s="21" t="str">
        <f t="shared" si="22"/>
        <v xml:space="preserve"> </v>
      </c>
      <c r="G206" s="21" t="str">
        <f t="shared" si="23"/>
        <v xml:space="preserve"> </v>
      </c>
    </row>
    <row r="207" spans="1:7" ht="18" x14ac:dyDescent="0.25">
      <c r="A207" t="s">
        <v>2</v>
      </c>
      <c r="B207" s="20" t="str">
        <f t="shared" si="18"/>
        <v xml:space="preserve"> </v>
      </c>
      <c r="C207" s="21" t="str">
        <f t="shared" si="19"/>
        <v xml:space="preserve"> </v>
      </c>
      <c r="D207" s="21" t="str">
        <f t="shared" si="20"/>
        <v xml:space="preserve"> </v>
      </c>
      <c r="E207" s="21" t="str">
        <f t="shared" si="21"/>
        <v xml:space="preserve"> </v>
      </c>
      <c r="F207" s="21" t="str">
        <f t="shared" si="22"/>
        <v xml:space="preserve"> </v>
      </c>
      <c r="G207" s="21" t="str">
        <f t="shared" si="23"/>
        <v xml:space="preserve"> </v>
      </c>
    </row>
    <row r="208" spans="1:7" ht="18" x14ac:dyDescent="0.25">
      <c r="A208" t="s">
        <v>2</v>
      </c>
      <c r="B208" s="20" t="str">
        <f t="shared" si="18"/>
        <v xml:space="preserve"> </v>
      </c>
      <c r="C208" s="21" t="str">
        <f t="shared" si="19"/>
        <v xml:space="preserve"> </v>
      </c>
      <c r="D208" s="21" t="str">
        <f t="shared" si="20"/>
        <v xml:space="preserve"> </v>
      </c>
      <c r="E208" s="21" t="str">
        <f t="shared" si="21"/>
        <v xml:space="preserve"> </v>
      </c>
      <c r="F208" s="21" t="str">
        <f t="shared" si="22"/>
        <v xml:space="preserve"> </v>
      </c>
      <c r="G208" s="21" t="str">
        <f t="shared" si="23"/>
        <v xml:space="preserve"> </v>
      </c>
    </row>
    <row r="209" spans="1:7" ht="18" x14ac:dyDescent="0.25">
      <c r="A209" t="s">
        <v>2</v>
      </c>
      <c r="B209" s="20" t="str">
        <f t="shared" si="18"/>
        <v xml:space="preserve"> </v>
      </c>
      <c r="C209" s="21" t="str">
        <f t="shared" si="19"/>
        <v xml:space="preserve"> </v>
      </c>
      <c r="D209" s="21" t="str">
        <f t="shared" si="20"/>
        <v xml:space="preserve"> </v>
      </c>
      <c r="E209" s="21" t="str">
        <f t="shared" si="21"/>
        <v xml:space="preserve"> </v>
      </c>
      <c r="F209" s="21" t="str">
        <f t="shared" si="22"/>
        <v xml:space="preserve"> </v>
      </c>
      <c r="G209" s="21" t="str">
        <f t="shared" si="23"/>
        <v xml:space="preserve"> </v>
      </c>
    </row>
    <row r="210" spans="1:7" ht="18" x14ac:dyDescent="0.25">
      <c r="A210" t="s">
        <v>2</v>
      </c>
      <c r="B210" s="20" t="str">
        <f t="shared" si="18"/>
        <v xml:space="preserve"> </v>
      </c>
      <c r="C210" s="21" t="str">
        <f t="shared" si="19"/>
        <v xml:space="preserve"> </v>
      </c>
      <c r="D210" s="21" t="str">
        <f t="shared" si="20"/>
        <v xml:space="preserve"> </v>
      </c>
      <c r="E210" s="21" t="str">
        <f t="shared" si="21"/>
        <v xml:space="preserve"> </v>
      </c>
      <c r="F210" s="21" t="str">
        <f t="shared" si="22"/>
        <v xml:space="preserve"> </v>
      </c>
      <c r="G210" s="21" t="str">
        <f t="shared" si="23"/>
        <v xml:space="preserve"> </v>
      </c>
    </row>
    <row r="211" spans="1:7" ht="18" x14ac:dyDescent="0.25">
      <c r="A211" t="s">
        <v>2</v>
      </c>
      <c r="B211" s="20" t="str">
        <f t="shared" si="18"/>
        <v xml:space="preserve"> </v>
      </c>
      <c r="C211" s="21" t="str">
        <f t="shared" si="19"/>
        <v xml:space="preserve"> </v>
      </c>
      <c r="D211" s="21" t="str">
        <f t="shared" si="20"/>
        <v xml:space="preserve"> </v>
      </c>
      <c r="E211" s="21" t="str">
        <f t="shared" si="21"/>
        <v xml:space="preserve"> </v>
      </c>
      <c r="F211" s="21" t="str">
        <f t="shared" si="22"/>
        <v xml:space="preserve"> </v>
      </c>
      <c r="G211" s="21" t="str">
        <f t="shared" si="23"/>
        <v xml:space="preserve"> </v>
      </c>
    </row>
    <row r="212" spans="1:7" ht="18" x14ac:dyDescent="0.25">
      <c r="A212" t="s">
        <v>2</v>
      </c>
      <c r="B212" s="20" t="str">
        <f t="shared" si="18"/>
        <v xml:space="preserve"> </v>
      </c>
      <c r="C212" s="21" t="str">
        <f t="shared" si="19"/>
        <v xml:space="preserve"> </v>
      </c>
      <c r="D212" s="21" t="str">
        <f t="shared" si="20"/>
        <v xml:space="preserve"> </v>
      </c>
      <c r="E212" s="21" t="str">
        <f t="shared" si="21"/>
        <v xml:space="preserve"> </v>
      </c>
      <c r="F212" s="21" t="str">
        <f t="shared" si="22"/>
        <v xml:space="preserve"> </v>
      </c>
      <c r="G212" s="21" t="str">
        <f t="shared" si="23"/>
        <v xml:space="preserve"> </v>
      </c>
    </row>
    <row r="213" spans="1:7" ht="18" x14ac:dyDescent="0.25">
      <c r="A213" t="s">
        <v>2</v>
      </c>
      <c r="B213" s="20" t="str">
        <f t="shared" si="18"/>
        <v xml:space="preserve"> </v>
      </c>
      <c r="C213" s="21" t="str">
        <f t="shared" si="19"/>
        <v xml:space="preserve"> </v>
      </c>
      <c r="D213" s="21" t="str">
        <f t="shared" si="20"/>
        <v xml:space="preserve"> </v>
      </c>
      <c r="E213" s="21" t="str">
        <f t="shared" si="21"/>
        <v xml:space="preserve"> </v>
      </c>
      <c r="F213" s="21" t="str">
        <f t="shared" si="22"/>
        <v xml:space="preserve"> </v>
      </c>
      <c r="G213" s="21" t="str">
        <f t="shared" si="23"/>
        <v xml:space="preserve"> </v>
      </c>
    </row>
    <row r="214" spans="1:7" ht="18" x14ac:dyDescent="0.25">
      <c r="A214" t="s">
        <v>2</v>
      </c>
      <c r="B214" s="20" t="str">
        <f t="shared" si="18"/>
        <v xml:space="preserve"> </v>
      </c>
      <c r="C214" s="21" t="str">
        <f t="shared" si="19"/>
        <v xml:space="preserve"> </v>
      </c>
      <c r="D214" s="21" t="str">
        <f t="shared" si="20"/>
        <v xml:space="preserve"> </v>
      </c>
      <c r="E214" s="21" t="str">
        <f t="shared" si="21"/>
        <v xml:space="preserve"> </v>
      </c>
      <c r="F214" s="21" t="str">
        <f t="shared" si="22"/>
        <v xml:space="preserve"> </v>
      </c>
      <c r="G214" s="21" t="str">
        <f t="shared" si="23"/>
        <v xml:space="preserve"> </v>
      </c>
    </row>
    <row r="215" spans="1:7" ht="18" x14ac:dyDescent="0.25">
      <c r="A215" t="s">
        <v>2</v>
      </c>
      <c r="B215" s="20" t="str">
        <f t="shared" si="18"/>
        <v xml:space="preserve"> </v>
      </c>
      <c r="C215" s="21" t="str">
        <f t="shared" si="19"/>
        <v xml:space="preserve"> </v>
      </c>
      <c r="D215" s="21" t="str">
        <f t="shared" si="20"/>
        <v xml:space="preserve"> </v>
      </c>
      <c r="E215" s="21" t="str">
        <f t="shared" si="21"/>
        <v xml:space="preserve"> </v>
      </c>
      <c r="F215" s="21" t="str">
        <f t="shared" si="22"/>
        <v xml:space="preserve"> </v>
      </c>
      <c r="G215" s="21" t="str">
        <f t="shared" si="23"/>
        <v xml:space="preserve"> </v>
      </c>
    </row>
    <row r="216" spans="1:7" ht="18" x14ac:dyDescent="0.25">
      <c r="A216" t="s">
        <v>2</v>
      </c>
      <c r="B216" t="s">
        <v>2</v>
      </c>
      <c r="C216" t="s">
        <v>2</v>
      </c>
      <c r="D216" t="s">
        <v>2</v>
      </c>
      <c r="E216" t="s">
        <v>2</v>
      </c>
      <c r="F216" t="s">
        <v>2</v>
      </c>
      <c r="G216" t="s">
        <v>2</v>
      </c>
    </row>
    <row r="217" spans="1:7" ht="18" x14ac:dyDescent="0.25">
      <c r="A217" t="s">
        <v>2</v>
      </c>
      <c r="B217" t="s">
        <v>2</v>
      </c>
      <c r="C217" t="s">
        <v>2</v>
      </c>
      <c r="D217" t="s">
        <v>2</v>
      </c>
      <c r="E217" t="s">
        <v>2</v>
      </c>
      <c r="F217" t="s">
        <v>2</v>
      </c>
      <c r="G217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📋 Overview</vt:lpstr>
      <vt:lpstr>📊 Amortization</vt:lpstr>
      <vt:lpstr>Downpayment</vt:lpstr>
      <vt:lpstr>HomePrice</vt:lpstr>
      <vt:lpstr>InterestRate</vt:lpstr>
      <vt:lpstr>LoanAmount</vt:lpstr>
      <vt:lpstr>LoanPeriod</vt:lpstr>
      <vt:lpstr>MonthlyPayment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IronCalc User</dc:creator>
  <cp:keywords/>
  <dc:description/>
  <cp:lastModifiedBy>microsoft-image@theuniverse.today</cp:lastModifiedBy>
  <cp:revision/>
  <dcterms:created xsi:type="dcterms:W3CDTF">2025-06-14T17:44:36Z</dcterms:created>
  <dcterms:modified xsi:type="dcterms:W3CDTF">2025-09-27T16:39:45Z</dcterms:modified>
  <cp:category/>
  <cp:contentStatus/>
</cp:coreProperties>
</file>